
<file path=[Content_Types].xml><?xml version="1.0" encoding="utf-8"?>
<Types xmlns="http://schemas.openxmlformats.org/package/2006/content-types">
  <Default Extension="bin" ContentType="application/vnd.openxmlformats-officedocument.spreadsheetml.printerSettings"/>
  <Default Extension="jfif"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V:\PROCESSOS LICITATÓRIOS\2023\2. Andamento\PAD 197 - Contratação de materiais e serviços para eventos do exercício de 2023\"/>
    </mc:Choice>
  </mc:AlternateContent>
  <xr:revisionPtr revIDLastSave="0" documentId="13_ncr:1_{61344779-0FD8-4433-A878-629F0B63E9F3}" xr6:coauthVersionLast="47" xr6:coauthVersionMax="47" xr10:uidLastSave="{00000000-0000-0000-0000-000000000000}"/>
  <bookViews>
    <workbookView xWindow="49170" yWindow="-1800" windowWidth="20730" windowHeight="11040" xr2:uid="{50E2C153-17AD-496E-9CB4-0B1D0446F5B3}"/>
  </bookViews>
  <sheets>
    <sheet name="Todos os Itens" sheetId="10" r:id="rId1"/>
    <sheet name="Serviços e Produtos Sob Demanda" sheetId="16" r:id="rId2"/>
  </sheets>
  <definedNames>
    <definedName name="_xlnm.Print_Area" localSheetId="1">'Serviços e Produtos Sob Demanda'!$A$1:$H$191</definedName>
    <definedName name="_xlnm.Print_Area" localSheetId="0">'Todos os Itens'!$A$1:$I$48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91" i="16" l="1"/>
  <c r="H189" i="16"/>
  <c r="H188" i="16"/>
  <c r="H187" i="16"/>
  <c r="H186" i="16"/>
  <c r="H182" i="16"/>
  <c r="H181" i="16"/>
  <c r="H180" i="16"/>
  <c r="H179" i="16"/>
  <c r="H178" i="16"/>
  <c r="H177" i="16"/>
  <c r="H176" i="16"/>
  <c r="H175" i="16"/>
  <c r="H174" i="16"/>
  <c r="H173" i="16"/>
  <c r="H172" i="16"/>
  <c r="H171" i="16"/>
  <c r="H170" i="16"/>
  <c r="H169" i="16"/>
  <c r="H168" i="16"/>
  <c r="H167" i="16"/>
  <c r="H166" i="16"/>
  <c r="H165" i="16"/>
  <c r="H164" i="16"/>
  <c r="H163" i="16"/>
  <c r="H162" i="16"/>
  <c r="H161" i="16"/>
  <c r="H160" i="16"/>
  <c r="H159" i="16"/>
  <c r="H158" i="16"/>
  <c r="H157" i="16"/>
  <c r="H156" i="16"/>
  <c r="H155" i="16"/>
  <c r="H154" i="16"/>
  <c r="H153" i="16"/>
  <c r="H152" i="16"/>
  <c r="H151" i="16"/>
  <c r="H150" i="16"/>
  <c r="H149" i="16"/>
  <c r="H148" i="16"/>
  <c r="H147" i="16"/>
  <c r="H146" i="16"/>
  <c r="H145" i="16"/>
  <c r="H144" i="16"/>
  <c r="H139" i="16"/>
  <c r="H138" i="16"/>
  <c r="H137" i="16"/>
  <c r="H136" i="16"/>
  <c r="H131" i="16"/>
  <c r="H130" i="16"/>
  <c r="H129" i="16"/>
  <c r="H125" i="16"/>
  <c r="H124" i="16"/>
  <c r="H123" i="16"/>
  <c r="H119" i="16"/>
  <c r="H118" i="16"/>
  <c r="H117" i="16"/>
  <c r="H116" i="16"/>
  <c r="H115" i="16"/>
  <c r="H114" i="16"/>
  <c r="H113" i="16"/>
  <c r="H112" i="16"/>
  <c r="H111" i="16"/>
  <c r="H110" i="16"/>
  <c r="H109" i="16"/>
  <c r="H108" i="16"/>
  <c r="H107" i="16"/>
  <c r="H100" i="16"/>
  <c r="H99" i="16"/>
  <c r="H94" i="16"/>
  <c r="H93" i="16"/>
  <c r="H92" i="16"/>
  <c r="H91" i="16"/>
  <c r="H90" i="16"/>
  <c r="H89" i="16"/>
  <c r="H88" i="16"/>
  <c r="H87" i="16"/>
  <c r="H86" i="16"/>
  <c r="H85" i="16"/>
  <c r="H84" i="16"/>
  <c r="H83" i="16"/>
  <c r="H82" i="16"/>
  <c r="H81" i="16"/>
  <c r="H80" i="16"/>
  <c r="H75" i="16"/>
  <c r="H74" i="16"/>
  <c r="H73" i="16"/>
  <c r="H72" i="16"/>
  <c r="H71" i="16"/>
  <c r="H70" i="16"/>
  <c r="A71" i="16" l="1"/>
  <c r="H69" i="16"/>
  <c r="H68" i="16"/>
  <c r="H67" i="16"/>
  <c r="H66" i="16"/>
  <c r="H65" i="16"/>
  <c r="H64" i="16"/>
  <c r="H63" i="16"/>
  <c r="H62" i="16"/>
  <c r="H61" i="16"/>
  <c r="H60" i="16"/>
  <c r="H59" i="16"/>
  <c r="H58" i="16"/>
  <c r="H57" i="16"/>
  <c r="H56" i="16"/>
  <c r="H55" i="16"/>
  <c r="H54" i="16"/>
  <c r="H53" i="16"/>
  <c r="H52" i="16"/>
  <c r="H51" i="16"/>
  <c r="H50" i="16"/>
  <c r="H49" i="16"/>
  <c r="H48" i="16"/>
  <c r="H47" i="16"/>
  <c r="H46" i="16"/>
  <c r="H45" i="16"/>
  <c r="H44" i="16"/>
  <c r="H43" i="16"/>
  <c r="H37" i="16"/>
  <c r="H36" i="16"/>
  <c r="H35" i="16"/>
  <c r="H34" i="16"/>
  <c r="H33" i="16"/>
  <c r="H32" i="16"/>
  <c r="H31" i="16"/>
  <c r="H30" i="16"/>
  <c r="H29" i="16"/>
  <c r="H28" i="16"/>
  <c r="H27" i="16"/>
  <c r="H26" i="16"/>
  <c r="H25" i="16"/>
  <c r="H24" i="16"/>
  <c r="H23" i="16"/>
  <c r="H22" i="16"/>
  <c r="H21" i="16"/>
  <c r="H20" i="16"/>
  <c r="H19" i="16"/>
  <c r="H18" i="16"/>
  <c r="H17" i="16"/>
  <c r="H16" i="16"/>
  <c r="H15" i="16"/>
  <c r="H14" i="16"/>
  <c r="H13" i="16"/>
  <c r="H12" i="16"/>
  <c r="H11" i="16"/>
  <c r="H10" i="16"/>
  <c r="H9" i="16"/>
  <c r="H8" i="16"/>
  <c r="H7" i="16"/>
  <c r="H6" i="16"/>
  <c r="H38" i="16" s="1"/>
  <c r="A7" i="16"/>
  <c r="A8" i="16" s="1"/>
  <c r="A9" i="16" s="1"/>
  <c r="A10" i="16" s="1"/>
  <c r="A11" i="16" s="1"/>
  <c r="A12" i="16" s="1"/>
  <c r="A13" i="16" s="1"/>
  <c r="A14" i="16" s="1"/>
  <c r="A15" i="16" s="1"/>
  <c r="A16" i="16" s="1"/>
  <c r="A17" i="16" s="1"/>
  <c r="A18" i="16" s="1"/>
  <c r="A19" i="16" s="1"/>
  <c r="A20" i="16" s="1"/>
  <c r="A21" i="16" s="1"/>
  <c r="A22" i="16" s="1"/>
  <c r="A23" i="16" s="1"/>
  <c r="A24" i="16" s="1"/>
  <c r="A25" i="16" s="1"/>
  <c r="A26" i="16" s="1"/>
  <c r="A27" i="16" s="1"/>
  <c r="A28" i="16" s="1"/>
  <c r="A29" i="16" s="1"/>
  <c r="A30" i="16" s="1"/>
  <c r="A31" i="16" s="1"/>
  <c r="A32" i="16" s="1"/>
  <c r="A33" i="16" s="1"/>
  <c r="A34" i="16" s="1"/>
  <c r="A35" i="16" s="1"/>
  <c r="A36" i="16" s="1"/>
  <c r="A37" i="16" s="1"/>
  <c r="A43" i="16" l="1"/>
  <c r="A44" i="16" s="1"/>
  <c r="H33" i="10"/>
  <c r="H31" i="10"/>
  <c r="H101" i="16"/>
  <c r="H26" i="10" s="1"/>
  <c r="H25" i="10"/>
  <c r="H24" i="10"/>
  <c r="H28" i="10"/>
  <c r="H30" i="10"/>
  <c r="H32" i="10"/>
  <c r="H23" i="10"/>
  <c r="H29" i="10"/>
  <c r="A45" i="16" l="1"/>
  <c r="A46" i="16" s="1"/>
  <c r="A47" i="16" s="1"/>
  <c r="A48" i="16" s="1"/>
  <c r="A49" i="16" s="1"/>
  <c r="A50" i="16" s="1"/>
  <c r="A51" i="16" s="1"/>
  <c r="A52" i="16" s="1"/>
  <c r="A53" i="16" s="1"/>
  <c r="A54" i="16" s="1"/>
  <c r="A55" i="16" s="1"/>
  <c r="A56" i="16" s="1"/>
  <c r="A57" i="16" s="1"/>
  <c r="A58" i="16" s="1"/>
  <c r="A59" i="16" s="1"/>
  <c r="A60" i="16" s="1"/>
  <c r="A61" i="16" s="1"/>
  <c r="A62" i="16" s="1"/>
  <c r="A63" i="16" s="1"/>
  <c r="A64" i="16" s="1"/>
  <c r="A65" i="16" s="1"/>
  <c r="A66" i="16" s="1"/>
  <c r="A67" i="16" s="1"/>
  <c r="A68" i="16" s="1"/>
  <c r="A69" i="16" s="1"/>
  <c r="A70" i="16" s="1"/>
  <c r="A72" i="16" s="1"/>
  <c r="A73" i="16" s="1"/>
  <c r="A74" i="16" s="1"/>
  <c r="A80" i="16" s="1"/>
  <c r="A81" i="16" s="1"/>
  <c r="A82" i="16" s="1"/>
  <c r="A83" i="16" s="1"/>
  <c r="A84" i="16" s="1"/>
  <c r="A85" i="16" s="1"/>
  <c r="A86" i="16" s="1"/>
  <c r="A87" i="16" s="1"/>
  <c r="A88" i="16" s="1"/>
  <c r="A89" i="16" s="1"/>
  <c r="A90" i="16" s="1"/>
  <c r="A91" i="16" s="1"/>
  <c r="A92" i="16" s="1"/>
  <c r="A93" i="16" s="1"/>
  <c r="A99" i="16" s="1"/>
  <c r="A100" i="16" s="1"/>
  <c r="A107" i="16" s="1"/>
  <c r="A108" i="16" s="1"/>
  <c r="A109" i="16" s="1"/>
  <c r="A110" i="16" s="1"/>
  <c r="A111" i="16" s="1"/>
  <c r="A112" i="16" s="1"/>
  <c r="A113" i="16" s="1"/>
  <c r="A114" i="16" s="1"/>
  <c r="A115" i="16" s="1"/>
  <c r="A116" i="16" s="1"/>
  <c r="A117" i="16" s="1"/>
  <c r="A118" i="16" s="1"/>
  <c r="A123" i="16" l="1"/>
  <c r="A124" i="16" s="1"/>
  <c r="A129" i="16" s="1"/>
  <c r="A130" i="16" s="1"/>
  <c r="A136" i="16" l="1"/>
  <c r="A137" i="16" s="1"/>
  <c r="A138" i="16" s="1"/>
  <c r="A144" i="16" s="1"/>
  <c r="A145" i="16" s="1"/>
  <c r="A146" i="16" s="1"/>
  <c r="A147" i="16" s="1"/>
  <c r="A148" i="16" s="1"/>
  <c r="A149" i="16" s="1"/>
  <c r="H27" i="10"/>
  <c r="G44" i="10"/>
  <c r="A150" i="16" l="1"/>
  <c r="A151" i="16" s="1"/>
  <c r="A152" i="16" s="1"/>
  <c r="A153" i="16" s="1"/>
  <c r="A154" i="16" s="1"/>
  <c r="A155" i="16" s="1"/>
  <c r="A156" i="16" s="1"/>
  <c r="A157" i="16" l="1"/>
  <c r="A158" i="16" s="1"/>
  <c r="H34" i="10"/>
  <c r="A159" i="16" l="1"/>
  <c r="A160" i="16" s="1"/>
  <c r="A161" i="16" s="1"/>
  <c r="A162" i="16" s="1"/>
  <c r="A163" i="16" s="1"/>
  <c r="A164" i="16" s="1"/>
  <c r="A165" i="16" s="1"/>
  <c r="A166" i="16" s="1"/>
  <c r="A167" i="16" s="1"/>
  <c r="A168" i="16" s="1"/>
  <c r="A169" i="16" s="1"/>
  <c r="A170" i="16" s="1"/>
  <c r="A171" i="16" s="1"/>
  <c r="A172" i="16" s="1"/>
  <c r="A173" i="16" s="1"/>
  <c r="A174" i="16" s="1"/>
  <c r="A175" i="16" s="1"/>
  <c r="A176" i="16" s="1"/>
  <c r="A177" i="16" s="1"/>
  <c r="A178" i="16" s="1"/>
  <c r="A179" i="16" s="1"/>
  <c r="A180" i="16" s="1"/>
  <c r="A181" i="16" s="1"/>
  <c r="A186" i="16" s="1"/>
  <c r="A187" i="16" s="1"/>
  <c r="A188" i="16" s="1"/>
  <c r="D41"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Abraao Azevedo</author>
  </authors>
  <commentList>
    <comment ref="C4" authorId="0" shapeId="0" xr:uid="{06A4BB43-EB9A-434E-B4A9-E44A6FD35697}">
      <text>
        <r>
          <rPr>
            <b/>
            <sz val="9"/>
            <color indexed="81"/>
            <rFont val="Segoe UI"/>
            <family val="2"/>
          </rPr>
          <t>Campos para preenchimento na cor "CINZA".</t>
        </r>
      </text>
    </comment>
    <comment ref="H6" authorId="0" shapeId="0" xr:uid="{9A3561BC-B7D7-4F2C-B6EC-1583EF0073E9}">
      <text>
        <r>
          <rPr>
            <b/>
            <sz val="9"/>
            <color indexed="81"/>
            <rFont val="Segoe UI"/>
            <family val="2"/>
          </rPr>
          <t>Campo de apenas "um" clique.</t>
        </r>
        <r>
          <rPr>
            <sz val="9"/>
            <color indexed="81"/>
            <rFont val="Segoe UI"/>
            <family val="2"/>
          </rPr>
          <t xml:space="preserve">
</t>
        </r>
      </text>
    </comment>
    <comment ref="I19" authorId="0" shapeId="0" xr:uid="{601E6A21-B1FC-486B-BAF9-9382C261103C}">
      <text>
        <r>
          <rPr>
            <b/>
            <sz val="9"/>
            <color indexed="81"/>
            <rFont val="Segoe UI"/>
            <family val="2"/>
          </rPr>
          <t>Está planilha possui formulas que ajudam no calculo automático de outras células.
Observação importante!!
Não serão aceitos valores (unitário, subtotal, total, geral e global) superiores aos definidos no Termo de Referencia.</t>
        </r>
      </text>
    </comment>
    <comment ref="C47" authorId="0" shapeId="0" xr:uid="{B68A3D1B-F410-4B58-AF6E-DAF46D46B6BB}">
      <text>
        <r>
          <rPr>
            <b/>
            <sz val="9"/>
            <color indexed="81"/>
            <rFont val="Segoe UI"/>
            <family val="2"/>
          </rPr>
          <t>Campos para preenchimento na cor "CINZA".
Por desejo do licitante, pode ser substituido por assinatura digital através de certificado digital no padrão ICP-Brasil, de modo que seja possível consultar a assinatura, conforme Medida Provisória nº 2.200-2, de 24 de agosto de 2001.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Abraao Azevedo</author>
  </authors>
  <commentList>
    <comment ref="C44" authorId="0" shapeId="0" xr:uid="{350DCF88-42E8-40E0-88A1-B69AE489C76B}">
      <text>
        <r>
          <rPr>
            <b/>
            <sz val="9"/>
            <color indexed="81"/>
            <rFont val="Segoe UI"/>
            <family val="2"/>
          </rPr>
          <t>Abraao Azevedo:</t>
        </r>
        <r>
          <rPr>
            <sz val="9"/>
            <color indexed="81"/>
            <rFont val="Segoe UI"/>
            <family val="2"/>
          </rPr>
          <t xml:space="preserve">
Incluir cor branca</t>
        </r>
      </text>
    </comment>
    <comment ref="C46" authorId="0" shapeId="0" xr:uid="{BE63C954-AA33-49A7-BA11-1B2F6E05CF7A}">
      <text>
        <r>
          <rPr>
            <b/>
            <sz val="9"/>
            <color indexed="81"/>
            <rFont val="Segoe UI"/>
            <family val="2"/>
          </rPr>
          <t>Abraao Azevedo:</t>
        </r>
        <r>
          <rPr>
            <sz val="9"/>
            <color indexed="81"/>
            <rFont val="Segoe UI"/>
            <family val="2"/>
          </rPr>
          <t xml:space="preserve">
Suprimir parte da descrição da janela</t>
        </r>
      </text>
    </comment>
  </commentList>
</comments>
</file>

<file path=xl/sharedStrings.xml><?xml version="1.0" encoding="utf-8"?>
<sst xmlns="http://schemas.openxmlformats.org/spreadsheetml/2006/main" count="572" uniqueCount="360">
  <si>
    <t xml:space="preserve">O serviço deverá ser executado por profissional capacitado e com experiência na atividade de mestre de cerimônias, inclusive em cerimônia técnico-científica, no trato com autoridades e habilidade em lidar com pessoas, boa postura, desenvoltura, adequada presença de palco, boa dicção, voz adequada à apresentação de cerimonial, articulação e interpretação de possíveis improvisos no cerimonial. </t>
  </si>
  <si>
    <t>PLANILHA ORÇAMENTÁRIA - SERVIÇOS E PRODUTOS SOB DEMANDA</t>
  </si>
  <si>
    <t>Item</t>
  </si>
  <si>
    <t>Tipo de Serviço ou Produto</t>
  </si>
  <si>
    <t>ESPECIFICAÇÃO DETALHADAS</t>
  </si>
  <si>
    <t>Unidade de Medida</t>
  </si>
  <si>
    <t>Valor Unitário</t>
  </si>
  <si>
    <t>Valor Total</t>
  </si>
  <si>
    <t>Seção I: Serviços Especializados</t>
  </si>
  <si>
    <t>Mestre de Cerimônias ou Apresentador</t>
  </si>
  <si>
    <t>Quantidade Total</t>
  </si>
  <si>
    <t>Quantidade Mínima</t>
  </si>
  <si>
    <t>Hora</t>
  </si>
  <si>
    <t>Garçom (garçonete)</t>
  </si>
  <si>
    <t>DJ</t>
  </si>
  <si>
    <t>Diretor de TV</t>
  </si>
  <si>
    <t>Operador Técnico de Live</t>
  </si>
  <si>
    <t>Seção II: Equipamentos e Material de Apoio</t>
  </si>
  <si>
    <t>Diária de 10hrs</t>
  </si>
  <si>
    <t>Diária de 04hrs</t>
  </si>
  <si>
    <t>Ponto de acesso cenário 1</t>
  </si>
  <si>
    <t>Ponto de acesso cenário 2</t>
  </si>
  <si>
    <t>Projetor Multimídia 3000 ansi-lumens</t>
  </si>
  <si>
    <t>Tela de projeção 180’’</t>
  </si>
  <si>
    <t>SUBTOTAL</t>
  </si>
  <si>
    <t>Mesa de corte</t>
  </si>
  <si>
    <t>Seção III: Instalação e Mobiliário</t>
  </si>
  <si>
    <t>Mastro de bandeira</t>
  </si>
  <si>
    <t>Seção IV: Transportes</t>
  </si>
  <si>
    <t>Diária de 06h</t>
  </si>
  <si>
    <t>Seção V: Alimentação e Bebidas</t>
  </si>
  <si>
    <t>Café servido em garrafa térmica (2 litros)</t>
  </si>
  <si>
    <t>Seção VI: Ornamentação</t>
  </si>
  <si>
    <t>Seção VIII: Locação de Espaço</t>
  </si>
  <si>
    <t>VALOR TOTAL ITENS SOB DEMANDA</t>
  </si>
  <si>
    <t>O serviço deverá ser realizado por profissional com experiência comprovada.</t>
  </si>
  <si>
    <t>O serviço deverá ser executado por profissional capacitado e com experiência na atividade de garçom (garçonete), devidamente uniformizado(a) e qualificado(a) para realizar todo correspondente à função de garçom, inclusive no atendimento à mesa diretora e à sala VIP, com experiência em evento e no trato com autoridades.</t>
  </si>
  <si>
    <t>(3,66m x 2,74m) com tripé ou pendurada.</t>
  </si>
  <si>
    <t>O serviço deverá ser executado por profissional capacitado e com experiência na atividade de iluminação que será responsável pela instalação, testes, ajustes e manuseio do sistema de iluminação do evento.</t>
  </si>
  <si>
    <t>instalados de acordo com a natureza do evento.</t>
  </si>
  <si>
    <t>(com ou sem gás) de 300 ml.</t>
  </si>
  <si>
    <t>Incluindo copos e colheres descartáveis, açúcar e adoçante.</t>
  </si>
  <si>
    <t xml:space="preserve">O serviço deverá ser executado por profissionais capacitados, com experiência e com amplo reconhecimento em apresentação musical no município de Manaus/AM incluído o fornecimento dos equipamentos como instrumento, microfone e demais insumos necessários para apresentação.
Referencias: Banda Joy, Orion, Zouk, Realizare ou Moovee do Município de Manaus/AM. </t>
  </si>
  <si>
    <t>Projetor multimídia, tipo Datashow, de 3000 ansi-lumens, incluso: cabos adaptadores, controle remoto e ponteira laser.</t>
  </si>
  <si>
    <t>Sanduíche do tipo misto, sendo o pão francês e de forma integral, com queijo muçarela, presunto de peru e manteiga. Bebida: 2 tipos de sucos de frutas naturais.</t>
  </si>
  <si>
    <t>Conhecimento e domínio de software como streamyard, Zoom, Vmix, Atem, Livestream, ou ferramentas de lives correlatas. Domínio e operação de mesas de áudio e switches de vídeo (mesa de corte), preparação e testes de equipamentos de áudio e vídeo, como câmeras e microfones, enquadramento (vídeo) de participantes da live, envio de chaves e testes de sinal com as redes sociais junto ao cliente e ao operador técnico.</t>
  </si>
  <si>
    <t>Profissional com domínio em software como streamyard, Zoom, Vmix, Atem, Livestream, ou ferramentas de lives correlatas. Domínio na configuração das máquinas e equipamentos necessários para realização da live. Preparação técnica de todos equipamentos necessários para live. Separação e organização dos equipamentos e cabos para as transmissões, acompanhamento técnico das transmissões preparando, testando e ajustando os sinais de internet e link para realização de sucesso das lives.</t>
  </si>
  <si>
    <t>Responsavel Legal</t>
  </si>
  <si>
    <t>(Nome de Responsavel Legal)</t>
  </si>
  <si>
    <t>ASSINATURA:</t>
  </si>
  <si>
    <t>(___________________________________________)</t>
  </si>
  <si>
    <t>VALOR GLOBAL DA PROPOSTA:</t>
  </si>
  <si>
    <t>• Declaramos conhecer e nos submetemos integralmente a todas as cláusulas e condições do presente Edital e seus anexos.</t>
  </si>
  <si>
    <t>• Declaramos que os serviços aqui ofertados estão de acordo com as especificações do Termo de Referência da presente licitação.</t>
  </si>
  <si>
    <t>• Nos preços apresentados deverão incluir todos os custos com salários, horas extras, encargos sociais, transportes, uniformes, lucros, encargos fiscais e para-fiscais, despesas diretas e indiretas, bem como aquelas indispensáveis para execução do objeto.</t>
  </si>
  <si>
    <t>• Validade da Proposta: ___ (_______) dias, observado o prazo mínimo de 60 (sessenta) dias.</t>
  </si>
  <si>
    <t>2. PLANILHA DE PREÇOS</t>
  </si>
  <si>
    <t>1. OBJETO</t>
  </si>
  <si>
    <t>Tipo de Conta:</t>
  </si>
  <si>
    <t>Conta Bancária:</t>
  </si>
  <si>
    <t>Nº da agência bancária:</t>
  </si>
  <si>
    <t>Nome do Favorecido:</t>
  </si>
  <si>
    <t>Banco:</t>
  </si>
  <si>
    <t>Fax:</t>
  </si>
  <si>
    <t>Telefone:</t>
  </si>
  <si>
    <t>E-mail:</t>
  </si>
  <si>
    <t>CEP:</t>
  </si>
  <si>
    <t>Cidade:</t>
  </si>
  <si>
    <t>Bairro:</t>
  </si>
  <si>
    <t>Endereço:</t>
  </si>
  <si>
    <t>Optante pelo Simples:</t>
  </si>
  <si>
    <t>CNPJ:</t>
  </si>
  <si>
    <t>Razão Social:</t>
  </si>
  <si>
    <t>Nome de Fantasia:</t>
  </si>
  <si>
    <t>Licitação:</t>
  </si>
  <si>
    <t>Pregão Eletrônico - COREN/AM nº XXX/20XX - SRP</t>
  </si>
  <si>
    <r>
      <rPr>
        <b/>
        <sz val="10"/>
        <color theme="1"/>
        <rFont val="Arial"/>
        <family val="2"/>
      </rPr>
      <t>1.1.</t>
    </r>
    <r>
      <rPr>
        <sz val="10"/>
        <color theme="1"/>
        <rFont val="Arial"/>
        <family val="2"/>
      </rPr>
      <t xml:space="preserve"> Registro de preço para contratação de empresa especializada no fornecimento de serviços e produtos sob demanda, abrangendo planejamento operacional, organização, execução, acompanhamento, fornecimento de alimentação e bebidas, infraestrutura, transportes, apoio logístico, ornamentação, outros em geral, para realização de eventos e correlatos pelo Conselho Regional de Enfermagem do Amazonas, pelo período de 12 (doze) meses, conforme condições, quantidades e exigências estabelecidas no Pregão Eletrônico – SRP nº __/20__.</t>
    </r>
  </si>
  <si>
    <r>
      <rPr>
        <b/>
        <sz val="10"/>
        <color theme="1"/>
        <rFont val="Arial"/>
        <family val="2"/>
      </rPr>
      <t>2.1.</t>
    </r>
    <r>
      <rPr>
        <sz val="10"/>
        <color theme="1"/>
        <rFont val="Arial"/>
        <family val="2"/>
      </rPr>
      <t xml:space="preserve"> Apresentar planilha descritiva com marca, valores unitários, total, junto com total geral do grupo, conforme descrito no Termo de Referência - Anexo I do Edital. </t>
    </r>
  </si>
  <si>
    <t>Serviços e Produtos Sob Demanda</t>
  </si>
  <si>
    <t>Valor Total - R$</t>
  </si>
  <si>
    <t>Seção VIII: Locação de Espaço, itens 50 e 51</t>
  </si>
  <si>
    <t xml:space="preserve">Vlr. Global (R$) </t>
  </si>
  <si>
    <t>(Local)/(UF)</t>
  </si>
  <si>
    <t>Item Único</t>
  </si>
  <si>
    <t>O serviço deverá ser executado por profissional dinâmico, com boa postura, capacitado e com experiência na atividade de recepção a eventos, com habilidade em lidar com pessoas e no trato com autoridades.</t>
  </si>
  <si>
    <t>Diária de 8hrs</t>
  </si>
  <si>
    <t>Intérprete consecutivo em Libras (Janela de Libras)</t>
  </si>
  <si>
    <t>Apresentação Regional Musical Tipo 1</t>
  </si>
  <si>
    <t>Apresentação Regional Musical Tipo 2</t>
  </si>
  <si>
    <t>O serviço deverá ser executado por profissionais capacitados, com experiência e com amplo reconhecimento em apresentação musical no estado do Amazonas incluído o fornecimento dos equipamentos como instrumento, microfone, equipamento de som, e demais insumos necessários para apresentação.
Referencias: Marcia Siqueira, Raízes Cablocas, Nicolas Júnior, Celdo Braga, Cileno, Marcio Cigano e etc.</t>
  </si>
  <si>
    <t>O Serviço deverá ser executado por profissional capacitado e com experiência em apresentação de música ambiente, através de músicas selecionadas para reprodução das mais diferentes composições, previamente gravadas permitindo um ambiente musical harmonioso ao evento, incluído o fornecimento dos equipamentos como instrumento, microfone e demais insumos necessários para apresentação.</t>
  </si>
  <si>
    <t>Técnico em iluminação</t>
  </si>
  <si>
    <t>O serviço deverá ser executado por profissional dinâmico e com experiência na atividade de instalação e reparo em equipamentos de som de acordo com a direção do evento, fornecendo manutenção aos equipamentos, auxiliando tecnicamente o DJ, quando necessário e instala, configura, opera e monitora sistemas de gravação. Além de cuidar de todo o sistema de ligação, alinhar o sistema de som antes do evento.</t>
  </si>
  <si>
    <t>Operador Técnico de Som</t>
  </si>
  <si>
    <t>Diária de 4hrs</t>
  </si>
  <si>
    <t>Locutor/Apresentador de evento</t>
  </si>
  <si>
    <t>Locutor / apresentador com experiência em eventos com grande público, o profissional deverá Chegar com até 1h30 de Antecedência ao Início do evento até a Conclusão Total dos Trabalhos.</t>
  </si>
  <si>
    <t>Diária de 6hrs</t>
  </si>
  <si>
    <t>Coordenador de Evento Esportivo</t>
  </si>
  <si>
    <t xml:space="preserve">profissional responsável por coordenar e organizar a estrutura e staffs do evento. </t>
  </si>
  <si>
    <t>Unid.</t>
  </si>
  <si>
    <t>Staffs</t>
  </si>
  <si>
    <t>profissionais que atuaram como staffs para corridas (posto de agua e apoio no  percurso), os mesmos deverão realizar a distribuição de água aos pratircipantes e dar todo as orientações possiveis tanto no percurso,quanto nas horas que antecedem o evento. Os mesmos deverão estar no local do evento 1h30 antes do início do evento.</t>
  </si>
  <si>
    <t>Segurança Profissional Tipo 1</t>
  </si>
  <si>
    <t>Segurança Profissional Tipo 2</t>
  </si>
  <si>
    <t>Agentes de Limpeza</t>
  </si>
  <si>
    <t>O serviço deverá ser executado por profissional capacitado e com experiência na atividade de limpeza e manutenção da higiene em todo o espaço utilizado, provendo insumos necessários, como, por exemplo, cestos de lixo, sacos plásticos, vassouras, baldes, material de limpeza pesada.</t>
  </si>
  <si>
    <t>Coordenador de Ajudantes Montagem / Desmontagem Tipo 1 (corridas)</t>
  </si>
  <si>
    <t>Profissional que irá coordenar os ajudantes de  Montagem / Desmontagem 4 Hrs (20h as 00h)</t>
  </si>
  <si>
    <t>Profissional que irá coordenar os ajudantes de  Montagem / Desmontagem 06hrs (06h as 12h)</t>
  </si>
  <si>
    <t xml:space="preserve">Profissional que irá coordenar os ajudantes de  Montagem / Desmontagem 10hrs </t>
  </si>
  <si>
    <t>Coordenador de Ajudantes Montagem / Desmontagem Tipo 2 (Corridas)</t>
  </si>
  <si>
    <t>Coordenador de Ajudantes Montagem / Desmontagem Tipo 3 (solenidades)</t>
  </si>
  <si>
    <t>Ajudantes Montagem / Desmontagem Tipo 1 (Corridas)</t>
  </si>
  <si>
    <t>Montagem / Desmontagem 4 Hrs (20h as 00h)</t>
  </si>
  <si>
    <t>Ajudantes Montagem / Desmontagem Tipo 2 (Corridas)</t>
  </si>
  <si>
    <t>Montagem / Desmontagem 12 Hrs ( 06h as 12h)</t>
  </si>
  <si>
    <t>Ajudantes Montagem / Desmontagem Tipo 3 (Solenidades)</t>
  </si>
  <si>
    <t>Montagem /Desmontagem 10 Hrs sábado</t>
  </si>
  <si>
    <t>Operador de equipamentos audiovisuais</t>
  </si>
  <si>
    <t>O serviço deverá ser executado por profissional dinâmico e com experiência na atividade de operação de equipamentos audiovisuais, capacitado para realizar a montagem, desmontagem e manutenção de aparelhos audiovisuais, computadores e demais aparelhos eletroeletrônicos, assim também a operar aparelhos audiovisuais, computadores e demais aparelhos eletroeletrônicos a serem utilizados durante os eventos.</t>
  </si>
  <si>
    <t>Cerimonialista (Assistente de Evento)</t>
  </si>
  <si>
    <t>Profissional capacitado para aulixiar a coordenação do Evento referente a checagem de fornecedores, checagem de material entre outras atribuições relativas a organização pré-evento e durante o evento.</t>
  </si>
  <si>
    <t>Locação de mesa de corte para transmissão simultânea da filmagem, com 8 entradas em vídeo composto, monitores de LCD, com saída de monitoração independente por canal, com diretor de corte e equipamento para gravação e armazenamento do vídeo.</t>
  </si>
  <si>
    <t>Plano de Fundo (Janela de Libras)</t>
  </si>
  <si>
    <t>Locação de plano de fundo o qual deve ser nas cores azul ou verde em tonalidade compatível para a aplicação da técnica de edição Chroma Keyer, que permite a substituição do cenário do vídeo por uma imagem.</t>
  </si>
  <si>
    <t>Transmissão ao vivo para web
Ao vivo, em tempo real, em canal do Youtube ou outro a ser definido pelo Coren/AM, numa taxa mínima de 512kbps. Deve ser fornecido computador com placa de captura de vídeo e configuração mínimo de Processador Intel Core I5; 8 Gb de Memória RAM; Placa de vídeo 128MB; Teclado ABNT-2; Mouse de 600 dpi; HD de 500
GB; Placa de som; Placa de Rede Gigabit; Placa de Rede WIFI 802.11b/g/n, Unidade DVD-RW; 2 USB 2.0 e 2 USB 3.0; Windows 7 Profissional com Pacote Office 2013 Standard atualizados, monitor LED 22.</t>
  </si>
  <si>
    <t>Câmera/Filmagem</t>
  </si>
  <si>
    <t>04 (quatro) Câmeras (sendo uma para janela de libras) de filmagem e 01 (uma) câmera para fotografia, todos em sistema digital, com capacidade de captura em full HD, com saída em padrão HDMI ou SDI, apoiada em tripé pantográfico, com cabeça móvel, com operadores profissionais e com entrega do produto final em CD/DVD/PEN DRIVE, identificado com o nome do evento, data e hora, com prestação de serviços de técnico treinado e capacitado.</t>
  </si>
  <si>
    <t>Diária
de 8hrs</t>
  </si>
  <si>
    <t>Até 150 pessoas; 
Área aprox. de 400 m2;
No mínimo 4 Aps (Access Points wireless) switch com no mínimo   12 portas;
Link com mínimo de 10 M de download e 2 de upload.</t>
  </si>
  <si>
    <t>Até 150 pessoas;
Área aprox. de 400 m2;
No mínimo 4 Aps (Access Points wireless) switch com no mínimo   12 portas; 
Link com mínimo de 10 M de download e 2 de upload.</t>
  </si>
  <si>
    <t>Locação Equipamento de som – (eventos de grande porte – Corridas)</t>
  </si>
  <si>
    <t>Equipamento de som – Locação de:
04 Cxs de som alta mod. referência RCF 15pl;
04 Cxs de som p/ tripé mod. referência RCF 15pl; 
02 Cxs de sub SB850 2x18;
04 Tripés de alumínio p/ Cx;
01 Mesa digital mod. referência Yamaha 01v; 
02 CDJ mod. referência Pioneer 400;
01 Mixer mod. referência Pioneer 400; 01 Malão com cabeamento;
01 Rack de potências mod. referência Pawertec; 
01 Rack distribuidor de energia.</t>
  </si>
  <si>
    <t>Serviço de Sonorização Tipo 1</t>
  </si>
  <si>
    <t xml:space="preserve">Serviço de sonorização para local fechado ou aberto, compreendendo:
01 (uma) mesa master de som com no mínimo 8 (oito) canais (um canal de entrada com cabo para notebook/computador); 
1 (um) amplificador com potência de no mínimo 200 WRMS; 2 (duas) caixas acústicas de no mínimo 100 WRMS, com tripé; </t>
  </si>
  <si>
    <t>Serviço de Sonorização Tipo 2</t>
  </si>
  <si>
    <t>Locação de mesa master de som com no mínimo 08 canais e amplificador para sistema de sonorização com potência mínima de 400W RMS. 2 Caixa de som Locação de caixa acústica para sistema de sonorização de no mínimo 200 W RMS com tripé.</t>
  </si>
  <si>
    <t>Serviços de controle de presença:</t>
  </si>
  <si>
    <t>Utilização de equipamentos que permitam o registro da presença do participante/ convidado em determinado local. Os serviços incluem utilização de equipamentos/ sistemas e profissionais capacitados e uniformizados para atendimento.</t>
  </si>
  <si>
    <t>Serviços de credenciamento eletrônico:</t>
  </si>
  <si>
    <t>Sistema com software para credenciamento e coleta de dados pessoais, documentos, foto digital e impressão de etiqueta para crachá. Inclui utilização de estação de credenciamento composta por notebooks, impressoras de alta tecnologia (inclusive leitura e impressão de código de barras), servidor próprio, etc. O sistema deve garantir ao contratante exclusividade de acesso às informações gerenciais, estatísticas e gerais dos participantes (ex.: formação acadêmica, faixa etária, ocupação, estado de origem, cursos e atividades que pretende participar durante o evento, etc).</t>
  </si>
  <si>
    <t>Microfone Tipo 1</t>
  </si>
  <si>
    <t>Microfone dee mão sem fio, UHF profissional, com fornecimento contínuo de bateria e com pedestal de mesa ou de chão, quando necessários.</t>
  </si>
  <si>
    <t>Microfone Tipo 2</t>
  </si>
  <si>
    <t>Microfone de lapela sem fio, UHF Profissional, com fornecimento contínuo de bateria.</t>
  </si>
  <si>
    <t xml:space="preserve">Microfone – TIPO 3
Imagem Ilustrativa:
</t>
  </si>
  <si>
    <t>Microfone estilo “gooseneck”: com dispositivo "uso da palavra" e fornecimento contínuo de bateria.</t>
  </si>
  <si>
    <t xml:space="preserve">Rádio de comuicação
Imagem Ilustrativa:
</t>
  </si>
  <si>
    <t>Locação de rádio comunicação de 18 canais e alcance de 8 Km.</t>
  </si>
  <si>
    <t>Gerador de energia</t>
  </si>
  <si>
    <t>Locação de gerador de energia 50kwa - usar ponto de luz da Amazonas Energia.</t>
  </si>
  <si>
    <t>Equipamento de iluminação</t>
  </si>
  <si>
    <t>Canhão Sky Walker: Voltagem: AC 220-240V. Alimentação: 1200W-7500W. Lâmpada Xenos(4000W). Temperatura de Cor: 6200K, vermelho, amarelo, verde, branco, azul; Raio de luz: a luz feixes paralelos, tamanhos ajustáveis. Função: Iluminar exterior, impermeável. Podendo ser posicionado para cima e para baixo com ângulos ajustáveis; dispositivo de ajuste da distância focal. Deve ter a capacidade de ajustes para recolher e difundir a luz de alta energia alternativa e possuir ventiladores de refrigeração interna. Grau de proteção: IP44, Distância do disparo: 1 -7km.  
Canhão Seguidor: HMI DE 1200 A 1500 watts; lâmpada MsR 700/2; disco de cor:até 8 cores; disco de gobo: 8 gobos; strobo; dimmer; íris; objetivas p/25 e 50m, no mínimo programa p/ uma cena, 220v.  
Mesa de luz digital - acima de 12 canais. 
Rack Dimmer de luz digital - 12 canais. 
Refletor Elipsoidal.
Refletor Fresnel.
Refletor Impar Setlight. Refletor Optpar.
Refletor Par 64.  Incluído. 
Estrutura para suporte e demais insumos necessários.</t>
  </si>
  <si>
    <t>Locação de máquina de fumaça 700w com 3 LED RGB 110v DMX profissional com insumos necessários para utilização.</t>
  </si>
  <si>
    <t xml:space="preserve">Máquina de fumaça
Imagem Ilustrativa:
</t>
  </si>
  <si>
    <t xml:space="preserve">Relógio de Pórtico
Imagem Ilustrativa:
</t>
  </si>
  <si>
    <t>Locação de relógio de pórtico duas faces Cronômetro progressivo, Cronômetro regressivo, Relógio, Tamanho do dígito: 19cm, Medida do equipamento 83cm x 25cm x 9cm.</t>
  </si>
  <si>
    <t xml:space="preserve">Cadeiras Tipo 1 (Plásticas)
Imagem Ilustrativa:
</t>
  </si>
  <si>
    <t xml:space="preserve">Locação de cadeiras de plástico com braço. </t>
  </si>
  <si>
    <t xml:space="preserve">Cadeiras Tipo 2 (Tiffany)
Imagem Ilustrativa:
</t>
  </si>
  <si>
    <t>Locação de cadeiras tipo Tiffany, na cor tabaco, branco ou transparente.</t>
  </si>
  <si>
    <t xml:space="preserve">Mesas Tipo 1 (Plásticas)
Imagem Ilustrativa:
</t>
  </si>
  <si>
    <t>Locação de mesas de plástico, Mod. Ref: Goyana</t>
  </si>
  <si>
    <t xml:space="preserve">Mesas Tipo 2 (Com tampão)
Imagem Ilustrativa:
</t>
  </si>
  <si>
    <t>Locação de mesa tipo redonda, podendo ser com tampão, capacidade de 10 (dez) lugares.</t>
  </si>
  <si>
    <t xml:space="preserve">Mesas – TIPO 3 (banket)
Imagem Ilustrativa:
</t>
  </si>
  <si>
    <t>Locação de mesa estilo Banket - Madeira 2,20x0,80m</t>
  </si>
  <si>
    <t>Balcão reto para Recepção e credenciamento</t>
  </si>
  <si>
    <t>Balcão de atendimento reto para recepção e ou credencimento em MDF com tamanho de 135x90x50 cm, o balcão MDFem cor branco ou cinza, ou creme com divisórias (gavetas) internas com chave.Comprimento (profundidade): 50 cm. Com cadeiras</t>
  </si>
  <si>
    <t xml:space="preserve">Tribuna
Imagem Ilustrativa:
</t>
  </si>
  <si>
    <t>Locação de tribuna (aprox. 1,20m altura x 50cm larg x 40cm profissional), com apoio para microfone.</t>
  </si>
  <si>
    <t xml:space="preserve">Toalhas de mesa Tipo 1 </t>
  </si>
  <si>
    <t>Tolhas de mesa medindo 3x2m para Mesa Banket em tecidos de alto padrão de qualidade, na cor posteriormente escolhida pelo Coren-AM na ordem de serviço específica, limpa e passada, sem manchas, rasgos, furos ou costuras se desfazendo.</t>
  </si>
  <si>
    <t xml:space="preserve">Toalhas de mesa Tipo 2 </t>
  </si>
  <si>
    <t>Tolhas de mesa medindo 2x2m para Mesa de plástico,  em tecidos de alto padrão de qualidade,  na cor posteriormente escolhida pelo Coren-AM na ordem de serviço específica, limpa e passada, sem manchas, rasgos, furos ou costuras se desfazendo.</t>
  </si>
  <si>
    <t xml:space="preserve">Toalhas de mesa Tipo 3 </t>
  </si>
  <si>
    <t>Tolhas de mesa medindo 3x3m para Mesa com tampão para 10 lugares,  em tecidos de alto padrão de qualidade,  na cor posteriormente escolhida pelo Coren-AM na ordem de serviço específica, limpa e passada, sem manchas, rasgos, furos ou costuras se desfazendo.</t>
  </si>
  <si>
    <t xml:space="preserve">Tapete vermelho 
Imagem Ilustrativa:
</t>
  </si>
  <si>
    <t>Locação de tapete vermelho tipo passadeira: Tecido carpete com 1,5 m de largura para área interna e externa, com base emborrachada ou resinada e espessura mínima de 5 mm</t>
  </si>
  <si>
    <t>Metro Linear</t>
  </si>
  <si>
    <t>Backdrops/Fundo de Palco</t>
  </si>
  <si>
    <t>Backdrops/Fundo de Palco – Locação de fundo de palco em estrutura metálica retrátil que se adapta ao espaço do cliente, estrutura não aparente e autoportante, com a confecção e impressão de painel em lona Frontlight ou Backlight, vinílica ou fosca, 4x4 cores, com resolução mínima de 300 dpi, impressão digital com envelopamento total. Sapatas de suporte rente ao chão, painel ficando a 10mm do piso, toda estrutura protegida para não arranhar ou danificar pisos e paredes. 6m de largura x 2.30 de altura x 3cm de profundida de. (14 M²)</t>
  </si>
  <si>
    <t xml:space="preserve">Cones
Imagem Ilustrativa:
</t>
  </si>
  <si>
    <t xml:space="preserve">Locação de cones Flexível - L/B </t>
  </si>
  <si>
    <t xml:space="preserve">Locação de Banheiros Químicos
Imagem Ilustrativa:
</t>
  </si>
  <si>
    <t>Locação de Banheiros Químicos - Matéria prima de polietileno de alta densidade; teto translucido, suporte para papel, suporte para içamento, caixa de dejetos 220 litros, piso 100% polietileno anti derrapante, abertura para circulação de ar, identificação masculino/ feminino; medidas: largura 1,10m; comprimento: 1,20m.</t>
  </si>
  <si>
    <t xml:space="preserve">Tenda Piramidal – TIPO 1 (5x5)
Imagem Ilustrativa:
</t>
  </si>
  <si>
    <t>Locação de tendas 5x5m  tipo pirâmide, fabricada em chapa de ferro tubular com medidas de 13” a 18” e soldada por  sistema MIG, coberta em lona de Cobertura em PVC calambrado, com reforço em poliéster impermeável, blackout solar, anti- chama e anti-mofo, além de ser vulcanizada em alta temperatura, incluso montagem/desmontagem de tenda com lona e estrutura metálica e anotação de responsabilidade técnica.</t>
  </si>
  <si>
    <t xml:space="preserve">Tenda Piramidal  - TIPO 2 (4x4)
Imagem Ilustrativa:
</t>
  </si>
  <si>
    <t>Locação de tendas 4x4 m, tipo pirâmide, fabricada em chapa de ferro tubular com medidas de 13” a 18” e soldada por  sistema MIG, coberta em lona de Cobertura em PVC calambrado, com reforço em poliéster impermeável, blackout solar, anti- chama e anti-mofo, além de ser vulcanizada em alta temperatura, incluso montagem/desmontagem de tenda com lona e estrutura metálica e anotação de responsabilidade técnica.</t>
  </si>
  <si>
    <t xml:space="preserve">Postos de Hidratação 
Imagem Ilustrativa
</t>
  </si>
  <si>
    <t>Locação de pranchão para posto de água em PVC com apoio.</t>
  </si>
  <si>
    <t xml:space="preserve">Grades  de contenção 
Imagem Ilustrativa:
</t>
  </si>
  <si>
    <t>Locação de grades de ferro isolamento - 2x1m aço galvanizado cromado.</t>
  </si>
  <si>
    <t xml:space="preserve">Lixeiras
Imagem Ilustrativa:
</t>
  </si>
  <si>
    <t>Locação de lixeiras plásticas com capacidade de 70L</t>
  </si>
  <si>
    <t>Sacos Plásticos</t>
  </si>
  <si>
    <t xml:space="preserve">Sacos Plásticos para Lixo de 100L </t>
  </si>
  <si>
    <t xml:space="preserve">Climatizador
Imagem Ilustrativa:
</t>
  </si>
  <si>
    <t>Locação de equipamento de climatização, c/ regulagem de neblina, vazão de ar de 18.000m³/h, nível máximo de ruído de 67dB, tensão 220V, reservatório de 100 litros, c/ instalação, desinstalação e fornecimento de água.</t>
  </si>
  <si>
    <t xml:space="preserve">Fita de Cetim
Imagem Ilustrativa:
</t>
  </si>
  <si>
    <t>Fita de cetim m2 de comprimento, com 50cm de largura, com laço grande e personalizada para inaugurações.</t>
  </si>
  <si>
    <t>Metro</t>
  </si>
  <si>
    <t>Área Médica</t>
  </si>
  <si>
    <t>Locação de Área Médica com estrutura de 1 Uti + Posto Médico</t>
  </si>
  <si>
    <t xml:space="preserve">Serviço de cronometragem de corrida Tipo 1
Imagem Ilustrativa:
</t>
  </si>
  <si>
    <t>Contratação de serviço de cronometragem de corrida com o fornecimento de kit completo com 1.500 chips, tapete, equipamentos e software e o que mais for necessário para fazer a cronometragem exata de cada participante.</t>
  </si>
  <si>
    <t xml:space="preserve">Serviço de cronometragem de corrida Tipo 2
Imagem Ilustrativa:
</t>
  </si>
  <si>
    <t>Contratação de serviço de cronometragem de corrida com o fornecimento de kit completo com 500 chips, tapete, equipamentos e software e o que mais for necessário para fazer a cronometragem exata de cada participante.</t>
  </si>
  <si>
    <t xml:space="preserve">Palco 
Imagem Ilustrativa:
</t>
  </si>
  <si>
    <t>Locação de palco coberto em lona PVC calambrado, com estrutura toda metálica Box Truss Q25, medindo 10x8x1,40, com escada, incluso montagem/desmontagem de palco com lona e estrutura metálica e anotação de responsabilidade técnica.</t>
  </si>
  <si>
    <t>Locação de Backdrop Premiação 3x3 M (20m lineares) com instalação de lonas com slogan do evento. Inclusa montagem / desmontagem de estrutura  metálica com banner e anotação de responsabilidade técnica.</t>
  </si>
  <si>
    <t>Locação de 1 Pórtico Largada/Chegada (40m lineares) com instalação de lonas com slogan do evento. Inclusa montagem/desmontagem de estrutura metálica com banner e anotação de responsabilidade técnica.</t>
  </si>
  <si>
    <t xml:space="preserve">Estrutura de Pódio
Imagem Ilustrativa:
</t>
  </si>
  <si>
    <t>Locação pódio de 3 Lugares Em Madeira</t>
  </si>
  <si>
    <t xml:space="preserve">Aluguel Veículo de som TIPO 1 (grande porte)
Imagem Ilustrativa:
</t>
  </si>
  <si>
    <t>Carro de som tipo trio elétrico, para transporte de grupo de pessoas, em carreatas ou atos de mobilização com motorista profissional, quilometragem livre, com capacidade mínima para 12 pessoas e com som.</t>
  </si>
  <si>
    <t xml:space="preserve">Aluguel Veículo de som TIPO 2 (pequeno porte)
Imagem Ilustrativa:
</t>
  </si>
  <si>
    <t>Carro de som simples, para realização de passeatas ou atos de mobilização de grupo de pessoas, com motorista profissional, quilometragem livre, com capacidade mínima para 12 pessoas e com som ao vivo.</t>
  </si>
  <si>
    <t>Agua mineral (300ml)</t>
  </si>
  <si>
    <t>Und.</t>
  </si>
  <si>
    <t>Caixa de Água Mineral (copo)</t>
  </si>
  <si>
    <t>Água Mineral em caixa c/ 48 Copos de 200 ml.</t>
  </si>
  <si>
    <t>Saco de Gelo (20kg)</t>
  </si>
  <si>
    <t>Gelo em sacos de 20kg para Chegada / Posto Médico / Pontos Água</t>
  </si>
  <si>
    <t>Bebidas</t>
  </si>
  <si>
    <t>3 horas de duração – água mineral (com e sem gás), 2 tipos de refrigerantes (normal e dietético), 2 tipos de sucos de frutas naturais, 1 tipo de coquetel de frutas. Cobertura completa (garçom, copeira, copos e taças em vidro, etc.).</t>
  </si>
  <si>
    <t>Por Pessoa</t>
  </si>
  <si>
    <t>Bolo personalizado Tipo 1</t>
  </si>
  <si>
    <t>3 andares, como tema enfermagem, dois tipos de recheio. Decoração, cobertura e recheios do bolo a serem definidos posteriormente pelo Coren-AM.</t>
  </si>
  <si>
    <t>Bolo personalizado Tipo 2</t>
  </si>
  <si>
    <t>Bolo personalizado, 2 andares, como tema a ser escolhido pelo coren, um tipo de recheio. Decoração, cobertura e recheio do bolo a ser definido posteriormente pelo Coren-AM.</t>
  </si>
  <si>
    <t>Coffee Break Tipo 1 (Reuniões e Seminários)</t>
  </si>
  <si>
    <t>Salgados variados (fritos e de forno); mini hambúrguer, quiches, crepes, bolos com e sem cobertura, doces e tortas, tortaletes (sabores variados), cesta de torradas e pães variados; geleia de frutas, inclusive dietética; frutas frescas da estação; tábua de queijos e frios variados; requeijão; pão de queijo; pães e pastas variados; petit four doce e salgado.
Bebidas: café, leite quente; chocolate quente; suco natural de frutas (3 sabores); refrigerantes normais/lights; açúcar e adoçante.  Self Service - Necessário cobertura de garçom, copeira, mesas, toalhas, louça em porcelana, copos/taças em vidro, talheres de aço inox, guardanapos, arranjos, e o que mais for necessario para realização eficaz do serviço).</t>
  </si>
  <si>
    <t>Coffee Break Tipo 2 (Café da manhã / Regional)</t>
  </si>
  <si>
    <t>Salgados variados (assados ou fritos) mini sandíche reguional de queijo qualho com tucumã, mini sanduíches x- caboquinho, tapioca (com e sem recheio), pastas diversas regionais,  bolos com sabor regional (milho, macaxeira etc), frutas diversas, Salgados variados (fritos e de forno); mini hambúrguer, quiches, crepes, bolos com e sem cobertura, doces e tortas, tortaletes (sabores variados), cesta de torradas e pães variados; geleia de frutas, inclusive dietética; frutas frescas da estação; tábua de queijos e frios variados; requeijão; pão de queijo; pães e pastas variados; petit four doce e salgado. 
Bebidas: café, leite quente; chocolate quente; suco natural de frutas (3 sabores); refrigerantes normais/lights; açúcar e adoçante. Self Service - Podendo ser necessário cobertura de garçom, copeira, mesas, toalhas, louça em porcelana, copos/taças em vidro, talheres de aço inox, guardanapos, arranjos, e o que mais for necessario para realização eficaz do serviço)</t>
  </si>
  <si>
    <t>Coffee Break Tipo 3 (Brunch c/ prato quente)</t>
  </si>
  <si>
    <t>Salgados finos e quentes, variados; docinhos miúdos finos, variados; canapés finos, variados; frios sortidos; pastas variadas para servir com torradas ou bolachinhas; pães variados, barquetes; prato quente (risoto de frango, camarão ou mariscos ou pratos típicos); massas, tortas, panquecas doces e salgadas, crepes, muffins, cookies; refrigerantes normais/lights e água mineral; sucos de frutas regionais (4 tipos); coquetel de frutas sem álcool. Podendo ser Selfie Service ou servido na mesa com cobertura completa  de garçom, copeira, mesas, toalhas, louça em porcelana, copos/taças em vidro, talheres de aço inox, guardanapos, arranjos, e o que mais for necessário para boa eficiência do serviço</t>
  </si>
  <si>
    <t>Coffee Break Tipo 4 (Coquitel completo para cerimônias e solenidades)</t>
  </si>
  <si>
    <t>Salgados finos e quentes, variados; docinhos miúdos finos, variados; canapés finos, variados; frios sortidos; pastas variadas para servir com torradas ou bolachinhas; pães variados, barquetes; prato quente (risoto de frango, camarão ou mariscos); massas, tortas, panquecas doces e salgadas, crepes, muffins, cookies; refrigerantes normais/lights e água mineral; sucos de frutas regionais (4 tipos); coquetel de frutas sem álcool. Deverá ser servido nas mesas. Cobertura completa (garçom, copeira, mesas, toalhas, louça em porcelana, copos/taças em vidro, talheres de aço inox, guardanapos, arranjos, etc.)</t>
  </si>
  <si>
    <t>Lanche Tipo 1 (Capacitações / estudio lives)</t>
  </si>
  <si>
    <t>Lanche Tipo 2</t>
  </si>
  <si>
    <t>mini sanduíches com pastas diversas ou com queijo muçarela, presunto de peru, sendo em pão de forma integral ou normal, pão frances ou massa fina, salgadinhos fritos ou assados diversos, bolachas ou biscoiotos. Bebida:Café puro, café com leite, com e sem açucar, suco natural (1 sabor) refrigerante.</t>
  </si>
  <si>
    <t>Lanche Tipo 3 (corridas/atos e mobilizações)</t>
  </si>
  <si>
    <t>Sanduíche do tipo misto, sendo o pão integral, com queijo muçarela, presunto de peru, manteiga, ou pasta de frango ou atum. Frutas (2 tipos: laranja, ou banana e/ou maça)Bebida: 2 tipos de sucos de frutas em caixa.</t>
  </si>
  <si>
    <t>Alto padrão: Couvert; Entrada: 2 opções de pratos frios (saladas, cremes ou mousses); 2 pratos principais (primeiro e segundo pratos): opções de peixe, carne nobre ou massa, com respectivas guarnições; 2 opções de sobremesa (doces, sorvetes, tortas e frutas da estação). Deverá ser oferecido com serviço à francesa ou à inglesa, de acordo com a conveniência do contratante. Cobertura completa (garçom, copeira, mesas, toalhas, louças de porcelana, copos/taças de vidro, talheres em aço inox, guardanapos, arranjos, etc).</t>
  </si>
  <si>
    <t>Grupo I - Alimentação e Bebidas em Geral</t>
  </si>
  <si>
    <t>Grupo II - Frutas In Natura</t>
  </si>
  <si>
    <t xml:space="preserve">Classificação Extra </t>
  </si>
  <si>
    <t>Banana Prata</t>
  </si>
  <si>
    <t>Maçã</t>
  </si>
  <si>
    <t>Classificação "Extra"*, Tipo Fuji</t>
  </si>
  <si>
    <t>Grupo III - Alimentos Prontos</t>
  </si>
  <si>
    <t>Arranjos florais altos</t>
  </si>
  <si>
    <t>Arranjos florais altos para centro de mesa com diâmetro de 0,30m e altura de 0,6m, em vaso de vidro ou prata, com flores nobres naturais.</t>
  </si>
  <si>
    <t>Arranjo de orquídeas em cachepô</t>
  </si>
  <si>
    <t>Arranjo de orquídeas em cachepô: com diâmetro de 0,30m e altura de 0,6m, em vaso de vidro ou prata.</t>
  </si>
  <si>
    <t>Planta em Vaso de chão e cachepó</t>
  </si>
  <si>
    <t>Planta em Vaso de chão e cachepó: Planta com 1,70m de altura mínima e cachepó de 0,60m x 0,60m x 0,60m</t>
  </si>
  <si>
    <t>Seção VII: Gráficos</t>
  </si>
  <si>
    <t xml:space="preserve">Pasta para certificado
Imagem Ilustrativa:
</t>
  </si>
  <si>
    <t>Impresso em policromia, formato 23 cm x 32 cm de medida, no papel gramatura 180gr, com abas internas coladas. Arte a ser definida pelo COREN-AM posteriormente.</t>
  </si>
  <si>
    <t xml:space="preserve">Cartaz Eventos COREN/AM
Imagem Ilustrativa:
</t>
  </si>
  <si>
    <t>Confeccionado em papel Couchê 120g medindo 30x42 cm em impressão 4x0. Sem verniz. Arte a ser definida pelo Coren.</t>
  </si>
  <si>
    <t xml:space="preserve">Folder Institucional COREN/AM
Imagem Ilustrativa:
</t>
  </si>
  <si>
    <t>Confeccionado em papel Couchê, 150g, medindo 21,00 x 29,7 cm, impressão 4x4. Em pacotes / lotes, contendo 500 unidades cada lote. Observação: O Material poderá receber picote. Arte a ser definida pelo COREN-AM posteriormente.</t>
  </si>
  <si>
    <t xml:space="preserve">Banner, medindo 1,20 x 0,80m
Imagem Ilustrativa:
</t>
  </si>
  <si>
    <t>Impresso eletronicamente em lona vinílica com furos nas laterais e cordas para suporte. Arte a ser definida pelo COREN-AM posteriormente.</t>
  </si>
  <si>
    <t xml:space="preserve">Crachá de evento com cordão personalizado
Imagem Ilustrativa:
</t>
  </si>
  <si>
    <t>Em papel supremo 300g, medindo tamanho A6 (10,5 x 14,8 cm), em impressão 4x0. Com acabamento e furo na parte superior. Com cordão personalizado conforme Ordem de serviço específica. Arte a ser definida pelo COREN-AM posteriormente.</t>
  </si>
  <si>
    <t xml:space="preserve">Bloco de anotações personalizado
Imagem Ilustrativa:
</t>
  </si>
  <si>
    <t>produzido em papel off-set 90g, contendo 25 folhas internas com impressão 4x0 cores somente uma face impressa (da capa a Contra-capa), tamanho a A5 15x21cm acabamento blocagem na parte superior/capa e contra capa em papel kraft. Arte a ser definida pelo COREN-AM posteriormente.</t>
  </si>
  <si>
    <t>Tecido em malha de algodão de alta qualidade (100% algodão com fio 30.1) - na cor branca com logo do COREN-AM com impressão nas costas com a frase Üm Coren de Todos para Todos” padrão: no tamanho P, M, G, GG, EG e EXG.  Na etiqueta deve constar as especificações da camisa, bem como o CNPJ da empresa. Arte a ser definida pelo COREN-AM posteriormente.</t>
  </si>
  <si>
    <t>Em tecido poliéster: Impressão sublimada em cores diversas; nos tamanhos P, M, G, GG, EG, EXG Na etiqueta deve constar as especificações da camisa, bem como o CNPJ da empresa. Arte a ser definida pelo COREN-AM posteriormente.</t>
  </si>
  <si>
    <t>Dry Fit Sublimação local frente e verso - de manga curta e numeração avulsa em tecido acetinado ou outro tecido de menor valor, com arte e cor a ser definido pelo Coren-AM, nos tamanhos P, M, G, GG, EG, EXG. A impressão deve ser frente e verso e na etiqueta deve constar as especificações da camisa, bem como, CNPJ da empresa na etiqueta. Arte a ser definida pelo COREN-AM posteriormente.</t>
  </si>
  <si>
    <t xml:space="preserve">Camisa Tipo IV:
Imagem Ilustrativa:
</t>
  </si>
  <si>
    <t>Modelo Polo - nas cores PRETO, AZUL MARINHO, OU CINZA mangas curtas, tecido 60% poliéster e 40% algodão com abotoadura. O nome do COREN-AM será bordado no peito no lado esquerdo com logomarca padrão do COREN-AM no tamanho (8,5x5cm) nas cores cinza, azul e branco e com a logomarca + Nome do Projeto ou departamento bordada e centralizado nas costas com tamanho (22x8cm). Tamanhos: P, M, G, GG, EX, EXG. Com costura super reforçada, etiquetas com CNPJ do fabricante com designação do material utilizado, numeração e instruções de manutenção de lavagem. Tecido de alta qualidade que deverá manter a forma ajustada, sem deformação, independente do movimento da pessoa que está usando ou da lavagem da peça. Arte a ser definida pelo COREN-AM posteriormente.</t>
  </si>
  <si>
    <t xml:space="preserve">Caneta personalizada Tipo 1
Imagem Ilustrativa:
</t>
  </si>
  <si>
    <t>COM MARCA TEXTO:  Corpo translúcido nas cores preto, azul, branco ou verde escuro, marca texto (colorido) superior com tampa de proteção, anel plástico inferior e detalhe preto emborrachado. Aciona por giro. Medidas aproximadas para gravação (CxL): 1 cm x 3 cm . Tamanho total aproximado (CxL): 14,1 cm x 1,5 cm Peso aproximado (g): 15 Personalização: ESTAMPA COM ARTE A SER DEFINIDA PELO COREN IMPRESSA COLORIDA (NÃO É ADESIVO).</t>
  </si>
  <si>
    <t xml:space="preserve">Caneta personalizada tipo 2
Imagem Ilustrativa:
</t>
  </si>
  <si>
    <t>Esferográfica de plástico para brinde, com corpo branco, apoio e clip colorido, ponteira e acionador prata brilhante, gravação em silk screen, tampografia, ou impressão uv digital sem limite de cores, com logo do COREN-AM. Arte a ser definida pelo COREN-AM posteriormente.</t>
  </si>
  <si>
    <t xml:space="preserve">Flyer:
Imagem Ilustrativa:
</t>
  </si>
  <si>
    <t>Formato A5 (148 x 210 mm) em papel couché 150g brilho – 4x4. Arte a ser definida pelo Coren-AM.</t>
  </si>
  <si>
    <t xml:space="preserve">Botton/ PIN
Imagem Ilustrativa:
</t>
  </si>
  <si>
    <t>Recortado em relevo. Pin de aço medindo até 25 m/m² x 0,60 m/m de espessura, e fecho borboleta ou imã. Arte Logo do Coren-AM.</t>
  </si>
  <si>
    <t xml:space="preserve">Balão Blimp Inflável Personalizado.
Imagem Ilustrativa:
</t>
  </si>
  <si>
    <t>No tamanho de 2,50m. Material PVC 0,30. Com logo impressa nos dois lados do balão. Contendo 1 rede de amarração e 1 soquete de lâmpada para suporte do balão 1 suporte ou pedestal de 3m.</t>
  </si>
  <si>
    <t xml:space="preserve">Painel BackDrop Com painel montável;
Imagem Ilustrativa:
</t>
  </si>
  <si>
    <t>Material: Alumínio; Adaptadores de imagens e pés de ferro; Com Case (carrinho de transporte), Arte impressa em lona vinílica, com impressão digital em tinta solvente ou UV, preparada para a estrutura. Medindo 3,00m altura x 2,5 m largura. Arte a ser definida pelo Coren-AM.</t>
  </si>
  <si>
    <t xml:space="preserve">Adesivos Constitucionais.
Imagem Ilustrativa:
</t>
  </si>
  <si>
    <t>Personalizado com arte definida pelo Coren-AM. Podendo variar de tamanhos de 5cm até 10cm. Em diversos tamanhos para brindes e com corte feito pela gráfica.</t>
  </si>
  <si>
    <t>Medindo 1,60 de altura. Material MDF em adesivo vinílico com emenda com sistema de encaixa como suporte. Com corte especial no rosto do personagem. Arte definida pelo Coren-AM. Sendo Dobrável e de fácil montagem.</t>
  </si>
  <si>
    <t xml:space="preserve">Totem Display de chão em tamanho real.
Imagem Ilustrativa:
</t>
  </si>
  <si>
    <t xml:space="preserve">Lâmpada da Enfermagem Vazada.
Imagem Ilustrativa:
</t>
  </si>
  <si>
    <t>Na cor verde em 3D. Medindo 1,60cm largura x 90cm altura. Material em ACM (fosco ou com brilho), anexado na parede. Encima da lâmpada com letras também no material em ACM escrito “Galeria dos Presidentes” (fosco ou com brilho) anexado na parede.</t>
  </si>
  <si>
    <t xml:space="preserve">Placa em Alumínio Personalizada.
Imagem Ilustrativa:
</t>
  </si>
  <si>
    <t>Medindo 30cm largura x 20 cm altura. Material em Alumínio ou Acrílico. Para Placa de Inauguração.
Pedido Mínimo: 1</t>
  </si>
  <si>
    <t xml:space="preserve">Mini Planner.
Imagem Ilustrativa:
</t>
  </si>
  <si>
    <t>Capa: Formato Aberto: 18cm x 16,5. Papel Couché fosco 250g.
Acabamento vinco, dobra e refile. Plástico de Proteção para capa. Material PVC Cristal Transparente com 2mm de espessura. Formato 19cm x 17cm. Miolo: 66 páginas Formato: Fechado -  9cm x 16,5; e Aberto – 18cm x 16,5 cm.</t>
  </si>
  <si>
    <t xml:space="preserve">Placas homenageados
Imagem Ilustrativa:
</t>
  </si>
  <si>
    <t>Com case de veludo: Placa em aço inox, impressão digital, estojo de veludo tipo livro, dimensões disponíveis: 10x15 cm;</t>
  </si>
  <si>
    <t xml:space="preserve">Troféu, Honraria, Comenda
Imagem Ilustrativa:
</t>
  </si>
  <si>
    <t>Medindo 18 CM altura e 09 CM de largura fabricado em acrílico cristal de 3mm de espessura com base em acrílico preto de 3mm, com corte a Laser e impressão direta na peça, ou adesivada conforme a arte solicitada pelo Coren-AM.</t>
  </si>
  <si>
    <t xml:space="preserve">Ecobeg personalizada
Imagem Ilustrativa:
</t>
  </si>
  <si>
    <t>Material: 100% algodão orgânico: 180 g/m². Cores alças: Bege. Dimensões: 41,0 x 37,0 cm (AxL), com 1 bolso na frente. Detalhes: Sacola 100% algodão orgânico (120 g/m²) proveniente de um cultivo sustentável, sem químicos ou pesticidas. Alças de 60 cm. Arte a ser definida pelo Coren-AM.</t>
  </si>
  <si>
    <t>Tamanho: 26x18x9, Papel O papel offset, gramatura 150g/m². Com acabamento (Enobrecimento) em Plastificação brilho; Alças em Gorgurão com lhoses;</t>
  </si>
  <si>
    <t xml:space="preserve">Sacola personalizada
Imagem Ilustrativa:
</t>
  </si>
  <si>
    <t xml:space="preserve">Medalha esportiva de Metal Personalizada
Imagem Ilustrativa:
</t>
  </si>
  <si>
    <t>em acrílico transparente com adesivo medindo 5X7 cm, impresso digital colorida 720dpi. Arte será definida pelo Coren-AM.</t>
  </si>
  <si>
    <t xml:space="preserve">Squeeze Personalizável 480ml
Imagem Ilustrativa:
</t>
  </si>
  <si>
    <t>Dobrável: Plástico Fexível, Gravação em Serigrafia, impressão em 1 lado em Silk Screen. Área de impressão 12 x 8 cm. Peso Peça: 0,030 gramas, cor a definir com o cliente.</t>
  </si>
  <si>
    <t xml:space="preserve">Pasta Zip Zap Personalizada
Imagem Ilustrativa:
</t>
  </si>
  <si>
    <t>Pasta zip zap personalizada confeccionada em PVC cristal, camurça colorida ou sarja translúcida medindo 37 x 27 cm e gramatura 0,20 m/m, acabamento através de solda eletrônica e fechamento de zip zap. Com arte a ser definida pelo Coren-AM.</t>
  </si>
  <si>
    <t xml:space="preserve">Porta Banner
Imagem Ilustrativa:
</t>
  </si>
  <si>
    <t>Porta Banner Retrátil, pantográfico.</t>
  </si>
  <si>
    <t xml:space="preserve">Sacola tipo mochila
Imagem Ilustrativa:
</t>
  </si>
  <si>
    <t>Cores em alta resolução; Costura dupla; tecido tactel de gramatura maior 160g; Super reforçada sem costura no fundo possibilitando colocar bastante peso; Acabamento com Ilhós para que o desing seja mais bonito; Altura x Comprimento x Largura: 38 cm x 1 cm x 28 cm.</t>
  </si>
  <si>
    <t xml:space="preserve">Sacola PVC Cristal.
Imagem Ilustrativa:
</t>
  </si>
  <si>
    <t>Dimensão: 500x400x165mm. Confeccionada em Laminado de PVC, e acabamento em Solda Eletrônica. Personalizada com impressão serigráfica ou digital com arte a ser definida pelo Coren-AM posteriormente.</t>
  </si>
  <si>
    <t xml:space="preserve">Números de Competição
Imagem Ilustrativa:
</t>
  </si>
  <si>
    <t>15 X 21 Cm – Em material sintético com 3000 alfinetes de segurança para Fixação.</t>
  </si>
  <si>
    <t>Banner Backdrop Premiação</t>
  </si>
  <si>
    <t>9 M² - Impressão Digital Colorida 720dpi Em Lona Com Acabamento Reforçado Com Ilhós.</t>
  </si>
  <si>
    <t>Banners Pórtico De Largada/Chegada</t>
  </si>
  <si>
    <t>(1 Pórtico) 14,00m² - Impressão Digital Colorida 720dpi Em Lona Com Acabamento - Reforçado Com Ilhós.</t>
  </si>
  <si>
    <t>medindo 1,20 X 0,80, impresso eletronicamente 4 cores em lona vinilíca.</t>
  </si>
  <si>
    <t>Convite, impresso padronizado</t>
  </si>
  <si>
    <t>Papel couchê brilhoso/tipo convite/gramatura 230G/M2, comprimento 150 mm, largura 210 mm, cor 4/4.</t>
  </si>
  <si>
    <t>1 caneta e 1 bloco de post it - Blocos ecológico de anotações com capa em Papelão Rígido- kraft 400gs, tamanho 15 x 10 cm. Acompanha 100 folhas brancas coladas em bloco; acompanha 5 cores diferentes de marcadores de página, com 25 folhas auto colantes cada. Caneta ecológica de Papelão com carga esferográfica preta, acionada por click. Dimensões do bloco: 13,5 cm x11,5 cm x1,3cm Dimensões da caneta: 14x1,2cm, com logomarca do Cofen em 4 cores na capa.</t>
  </si>
  <si>
    <t>Marcador de Página Personalizado</t>
  </si>
  <si>
    <t>Modelo de Marcador de Página no tamanho padrão (lagura x altura): 55 x 210 mm. Confecção em papel 300g. É o padrão para a produção de Marcador de Livro, semelhante ao papel utilizado na confecção de cartões de visita. É rígido, resistente e durável. Nas cores, frente e verso: Colorido (CMYK), em ambos os lados do papel. Arte a ser definida posteriormente pelo Coren-AM.</t>
  </si>
  <si>
    <t>Aluguel de Espaço Físico Tipo 1</t>
  </si>
  <si>
    <t>Aluguel de Espaço Físico Tipo 2</t>
  </si>
  <si>
    <t>Aluguel de Espaço Físico Tipo 3</t>
  </si>
  <si>
    <t>Locação Espaço Físico Tipo, salão teatro ou auditório, com capacidade mínima de  200  (duzentas)  pessoas,  para  realização  de  palestra. O local deverá ter condições de acessibilidade para portadores de necessidades especiais e pontos lógicos de internet e acesso wireless.
O  espaço  deverá  ter  ar  condicionados adequados. O espaço deverá contar com instalações sanitárias dimensionadas e compatíveis com o número de pessoas previsto para a ocupação desses, inclusive no que se refere a instalações sanitárias adaptadas às pessoas com necessidades especiais.</t>
  </si>
  <si>
    <t>Aluguel de Espaço Físico, tipo Salão de festa, na cidade de Manaus-AM, com capacidade mínima de 300 (trezentas)   pessoas,   para   realização   de eventos solenes. O local deverá ter condições de acessibilidade para portadores de necessidades especiais e pontos lógicos de internet e acesso wireless.
O  espaço  deverá  ter  ar  condicionados  adequados. O espaço deverá contar com instalações sanitárias dimensionadas e compatíveis com o número de pessoas previsto para a ocupação desses, inclusive no que se refere a instalações sanitárias adaptadas às pessoas com necessidades especiais. Disponibilidade de até 300 (trezentas) vagas para estacionamento, a  serem  usadas  pelos  participantes  do  evento. Ref: Dulcila Festas e Convenções, Centro de Convenções Plaza ou Diamond Convention Center.</t>
  </si>
  <si>
    <t>Locação de espaço/estúdio para transmissão ao Vivo com capacidade para no mínimo 10 pessoas para transmissão ao vivo, incluindo 01 monitor de TV de 32" para apresentação e 01 monitor de TV de 24" para retorno, iluminação, estrutura, equipamento de som, moveis.</t>
  </si>
  <si>
    <t>ESPECIFICAÇÃO DETALHADA</t>
  </si>
  <si>
    <t xml:space="preserve">Camisas Tipo I
Imagem Ilustrativa:
</t>
  </si>
  <si>
    <t xml:space="preserve">Camisas Tipo II
Imagem Ilustrativa:
</t>
  </si>
  <si>
    <t xml:space="preserve">Camisas Tipo III.
Imagem, Ilustrativa:
</t>
  </si>
  <si>
    <t xml:space="preserve">Faixa Tipo 1
Imagem Ilustrativa:
</t>
  </si>
  <si>
    <t>medindo 3,00 x 0,90m, impresso eletronicamente em lona vinílica. Arte a ser definida pelo COREN-AM posteriormente.</t>
  </si>
  <si>
    <t>Faixa Tipo 2</t>
  </si>
  <si>
    <t>Profissional qualificado para atuar no periodo noturno como segurança durante a organização e realização das corridas realizadas pelo Coren-AM.</t>
  </si>
  <si>
    <t>Profissional qualificado para atuar no periodo diurno como segurança durante a organização e realização das corridas realizadas pelo Coren-AM.</t>
  </si>
  <si>
    <t>Seção II: Equipamento e Material de Apoio</t>
  </si>
  <si>
    <t>Seção III: Instalações e Mobiliário</t>
  </si>
  <si>
    <t>Grupo I: Alimentação e Bebidas em Geral</t>
  </si>
  <si>
    <t>Grupo II: Frutas In Natura</t>
  </si>
  <si>
    <t>Grupo III: Alimentos Prontos</t>
  </si>
  <si>
    <t>ITEM 1 - SERVIÇO DE PROMOÇÃO DE EVENTO</t>
  </si>
  <si>
    <t>Recepcionista</t>
  </si>
  <si>
    <t>Transmissão ao vivo (SDE)</t>
  </si>
  <si>
    <t xml:space="preserve">Estruturas Em Box Truss Q25 Tipo 1
Imagem Ilustrativa:
</t>
  </si>
  <si>
    <t xml:space="preserve">Estruturas Em Box Truss Q25 Tipo 2
Imagem Ilustrativa:
</t>
  </si>
  <si>
    <t>Almoço/ Jantar  (eventos finos)</t>
  </si>
  <si>
    <t>Kit material evento</t>
  </si>
  <si>
    <t>ANEXO II DO EDITAL
MODELO DE PROPOSTA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</si>
</sst>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164" formatCode="&quot;R$&quot;\ #,##0.00"/>
    <numFmt numFmtId="165" formatCode="[$-F800]dddd\,\ mmmm\ dd\,\ yyyy"/>
  </numFmts>
  <fonts count="10" x14ac:knownFonts="1">
    <font>
      <sz val="11"/>
      <color theme="1"/>
      <name val="Calibri"/>
      <family val="2"/>
      <scheme val="minor"/>
    </font>
    <font>
      <sz val="10"/>
      <color theme="1"/>
      <name val="Arial"/>
      <family val="2"/>
    </font>
    <font>
      <b/>
      <sz val="10"/>
      <color theme="0"/>
      <name val="Arial"/>
      <family val="2"/>
    </font>
    <font>
      <b/>
      <sz val="10"/>
      <color theme="1"/>
      <name val="Arial"/>
      <family val="2"/>
    </font>
    <font>
      <b/>
      <sz val="14"/>
      <color theme="0"/>
      <name val="Arial"/>
      <family val="2"/>
    </font>
    <font>
      <sz val="10"/>
      <name val="Arial"/>
      <family val="2"/>
    </font>
    <font>
      <b/>
      <sz val="10"/>
      <name val="Arial"/>
      <family val="2"/>
    </font>
    <font>
      <b/>
      <sz val="9"/>
      <color indexed="81"/>
      <name val="Segoe UI"/>
      <family val="2"/>
    </font>
    <font>
      <sz val="9"/>
      <color indexed="81"/>
      <name val="Segoe UI"/>
      <family val="2"/>
    </font>
    <font>
      <sz val="8"/>
      <color rgb="FF000000"/>
      <name val="Segoe UI"/>
      <family val="2"/>
    </font>
  </fonts>
  <fills count="12">
    <fill>
      <patternFill patternType="none"/>
    </fill>
    <fill>
      <patternFill patternType="gray125"/>
    </fill>
    <fill>
      <patternFill patternType="solid">
        <fgColor theme="4" tint="-0.249977111117893"/>
        <bgColor indexed="64"/>
      </patternFill>
    </fill>
    <fill>
      <patternFill patternType="solid">
        <fgColor rgb="FFFFC000"/>
        <bgColor indexed="64"/>
      </patternFill>
    </fill>
    <fill>
      <patternFill patternType="solid">
        <fgColor theme="3" tint="-0.49998474074526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65">
    <xf numFmtId="0" fontId="0" fillId="0" borderId="0" xfId="0"/>
    <xf numFmtId="0" fontId="1" fillId="0" borderId="0" xfId="0" applyFont="1"/>
    <xf numFmtId="0" fontId="2" fillId="4" borderId="1" xfId="0"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4"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44" fontId="1" fillId="0" borderId="1" xfId="0" applyNumberFormat="1" applyFont="1" applyBorder="1" applyAlignment="1">
      <alignment horizontal="center" vertical="center" wrapText="1"/>
    </xf>
    <xf numFmtId="44" fontId="3" fillId="3" borderId="1" xfId="0" applyNumberFormat="1" applyFont="1" applyFill="1" applyBorder="1" applyAlignment="1">
      <alignment horizontal="center" vertical="center" wrapText="1"/>
    </xf>
    <xf numFmtId="44" fontId="3" fillId="5" borderId="1" xfId="0" applyNumberFormat="1" applyFont="1" applyFill="1" applyBorder="1" applyAlignment="1">
      <alignment horizontal="center" vertical="center" wrapText="1"/>
    </xf>
    <xf numFmtId="0" fontId="3" fillId="0" borderId="0" xfId="0" applyFont="1" applyAlignment="1">
      <alignment horizontal="center"/>
    </xf>
    <xf numFmtId="0" fontId="1" fillId="0" borderId="0" xfId="0" applyFont="1" applyAlignment="1">
      <alignment horizontal="left" wrapText="1"/>
    </xf>
    <xf numFmtId="0" fontId="5" fillId="6" borderId="3" xfId="0" applyFont="1" applyFill="1" applyBorder="1"/>
    <xf numFmtId="0" fontId="2" fillId="8" borderId="5" xfId="0" applyFont="1" applyFill="1" applyBorder="1"/>
    <xf numFmtId="0" fontId="5" fillId="6" borderId="5" xfId="0" applyFont="1" applyFill="1" applyBorder="1"/>
    <xf numFmtId="0" fontId="2" fillId="8" borderId="2" xfId="0" applyFont="1" applyFill="1" applyBorder="1"/>
    <xf numFmtId="0" fontId="2" fillId="8" borderId="5" xfId="0" applyFont="1" applyFill="1" applyBorder="1" applyAlignment="1">
      <alignment horizontal="center"/>
    </xf>
    <xf numFmtId="0" fontId="2" fillId="8" borderId="2" xfId="0" applyFont="1" applyFill="1" applyBorder="1" applyAlignment="1">
      <alignment horizontal="center"/>
    </xf>
    <xf numFmtId="0" fontId="1" fillId="9" borderId="1" xfId="0" applyFont="1" applyFill="1" applyBorder="1" applyAlignment="1">
      <alignment horizontal="left" vertical="center" wrapText="1"/>
    </xf>
    <xf numFmtId="0" fontId="1" fillId="9" borderId="1" xfId="0" applyFont="1" applyFill="1" applyBorder="1" applyAlignment="1">
      <alignment horizontal="center" vertical="center" wrapText="1"/>
    </xf>
    <xf numFmtId="164" fontId="1" fillId="9" borderId="1" xfId="0" applyNumberFormat="1" applyFont="1" applyFill="1" applyBorder="1" applyAlignment="1">
      <alignment horizontal="center" vertical="center" wrapText="1"/>
    </xf>
    <xf numFmtId="44" fontId="1" fillId="9" borderId="1" xfId="0" applyNumberFormat="1" applyFont="1" applyFill="1" applyBorder="1" applyAlignment="1">
      <alignment horizontal="center" vertical="center" wrapText="1"/>
    </xf>
    <xf numFmtId="0" fontId="1" fillId="0" borderId="0" xfId="0" applyFont="1" applyAlignment="1">
      <alignment vertical="center" wrapText="1"/>
    </xf>
    <xf numFmtId="0" fontId="1" fillId="10" borderId="0" xfId="0" applyFont="1" applyFill="1" applyAlignment="1">
      <alignment vertical="center" wrapText="1"/>
    </xf>
    <xf numFmtId="0" fontId="5" fillId="6" borderId="5" xfId="0" applyFont="1" applyFill="1" applyBorder="1" applyAlignment="1">
      <alignment horizontal="center"/>
    </xf>
    <xf numFmtId="0" fontId="5" fillId="6" borderId="3" xfId="0" applyFont="1" applyFill="1" applyBorder="1" applyAlignment="1">
      <alignment horizontal="center"/>
    </xf>
    <xf numFmtId="0" fontId="3" fillId="0" borderId="0" xfId="0" applyFont="1" applyAlignment="1">
      <alignment horizontal="center" wrapText="1"/>
    </xf>
    <xf numFmtId="0" fontId="3" fillId="0" borderId="0" xfId="0" applyFont="1" applyAlignment="1">
      <alignment horizontal="center"/>
    </xf>
    <xf numFmtId="0" fontId="3" fillId="0" borderId="4" xfId="0" applyFont="1" applyBorder="1" applyAlignment="1">
      <alignment horizontal="center"/>
    </xf>
    <xf numFmtId="0" fontId="6" fillId="6" borderId="5" xfId="0" applyFont="1" applyFill="1" applyBorder="1" applyAlignment="1">
      <alignment horizontal="center"/>
    </xf>
    <xf numFmtId="4" fontId="1" fillId="0" borderId="0" xfId="0" applyNumberFormat="1" applyFont="1" applyAlignment="1">
      <alignment horizontal="center" vertical="center" wrapText="1"/>
    </xf>
    <xf numFmtId="0" fontId="2" fillId="8" borderId="0" xfId="0" applyFont="1" applyFill="1" applyAlignment="1">
      <alignment horizontal="center" vertical="center" wrapText="1"/>
    </xf>
    <xf numFmtId="0" fontId="2" fillId="7" borderId="0" xfId="0" applyFont="1" applyFill="1" applyAlignment="1">
      <alignment horizontal="center" vertical="center" wrapText="1"/>
    </xf>
    <xf numFmtId="4" fontId="1" fillId="10" borderId="0" xfId="0" applyNumberFormat="1" applyFont="1" applyFill="1" applyAlignment="1">
      <alignment horizontal="center" vertical="center" wrapText="1"/>
    </xf>
    <xf numFmtId="0" fontId="2" fillId="8" borderId="2" xfId="0" applyFont="1" applyFill="1" applyBorder="1" applyAlignment="1">
      <alignment horizontal="right"/>
    </xf>
    <xf numFmtId="0" fontId="2" fillId="8" borderId="5" xfId="0" applyFont="1" applyFill="1" applyBorder="1" applyAlignment="1">
      <alignment horizontal="right"/>
    </xf>
    <xf numFmtId="0" fontId="5" fillId="6" borderId="5" xfId="0" applyFont="1" applyFill="1" applyBorder="1" applyAlignment="1">
      <alignment horizontal="left"/>
    </xf>
    <xf numFmtId="0" fontId="5" fillId="6" borderId="3" xfId="0" applyFont="1" applyFill="1" applyBorder="1" applyAlignment="1">
      <alignment horizontal="left"/>
    </xf>
    <xf numFmtId="0" fontId="2" fillId="8" borderId="2" xfId="0" applyFont="1" applyFill="1" applyBorder="1" applyAlignment="1">
      <alignment horizontal="left"/>
    </xf>
    <xf numFmtId="0" fontId="2" fillId="8" borderId="5" xfId="0" applyFont="1" applyFill="1" applyBorder="1" applyAlignment="1">
      <alignment horizontal="left"/>
    </xf>
    <xf numFmtId="0" fontId="2" fillId="8" borderId="5" xfId="0" applyFont="1" applyFill="1" applyBorder="1" applyAlignment="1">
      <alignment horizontal="center"/>
    </xf>
    <xf numFmtId="0" fontId="1" fillId="9" borderId="5" xfId="0" applyFont="1" applyFill="1" applyBorder="1" applyAlignment="1">
      <alignment horizontal="center"/>
    </xf>
    <xf numFmtId="0" fontId="1" fillId="9" borderId="3" xfId="0" applyFont="1" applyFill="1" applyBorder="1" applyAlignment="1">
      <alignment horizontal="center"/>
    </xf>
    <xf numFmtId="0" fontId="1" fillId="0" borderId="0" xfId="0" applyFont="1" applyAlignment="1">
      <alignment horizontal="left" wrapText="1"/>
    </xf>
    <xf numFmtId="0" fontId="3"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wrapText="1"/>
    </xf>
    <xf numFmtId="0" fontId="3" fillId="3" borderId="0" xfId="0" applyFont="1" applyFill="1" applyAlignment="1">
      <alignment horizontal="right" vertical="center" wrapText="1"/>
    </xf>
    <xf numFmtId="4" fontId="3" fillId="3" borderId="0" xfId="0" applyNumberFormat="1" applyFont="1" applyFill="1" applyAlignment="1">
      <alignment horizontal="center" vertical="center" wrapText="1"/>
    </xf>
    <xf numFmtId="0" fontId="1" fillId="6" borderId="0" xfId="0" applyFont="1" applyFill="1" applyAlignment="1">
      <alignment horizontal="center"/>
    </xf>
    <xf numFmtId="164" fontId="3" fillId="0" borderId="0" xfId="0" applyNumberFormat="1" applyFont="1" applyAlignment="1">
      <alignment horizontal="center"/>
    </xf>
    <xf numFmtId="0" fontId="1" fillId="0" borderId="4" xfId="0" applyFont="1" applyBorder="1" applyAlignment="1">
      <alignment horizontal="center"/>
    </xf>
    <xf numFmtId="0" fontId="3" fillId="6" borderId="2" xfId="0" applyFont="1" applyFill="1" applyBorder="1" applyAlignment="1">
      <alignment horizontal="center"/>
    </xf>
    <xf numFmtId="0" fontId="3" fillId="6" borderId="5" xfId="0" applyFont="1" applyFill="1" applyBorder="1" applyAlignment="1">
      <alignment horizontal="center"/>
    </xf>
    <xf numFmtId="165" fontId="3" fillId="0" borderId="5" xfId="0" applyNumberFormat="1" applyFont="1" applyBorder="1" applyAlignment="1">
      <alignment horizontal="center"/>
    </xf>
    <xf numFmtId="165" fontId="3" fillId="0" borderId="3" xfId="0" applyNumberFormat="1" applyFont="1" applyBorder="1" applyAlignment="1">
      <alignment horizontal="center"/>
    </xf>
    <xf numFmtId="0" fontId="1" fillId="0" borderId="0" xfId="0" applyFont="1" applyAlignment="1">
      <alignment horizontal="left" vertical="center"/>
    </xf>
    <xf numFmtId="0" fontId="4" fillId="4" borderId="0" xfId="0" applyFont="1" applyFill="1" applyAlignment="1">
      <alignment horizontal="center" wrapText="1"/>
    </xf>
    <xf numFmtId="0" fontId="2" fillId="2" borderId="0" xfId="0" applyFont="1" applyFill="1" applyAlignment="1">
      <alignment horizontal="left" wrapText="1"/>
    </xf>
    <xf numFmtId="0" fontId="3" fillId="3" borderId="1" xfId="0" applyFont="1" applyFill="1" applyBorder="1" applyAlignment="1">
      <alignment horizontal="right" vertical="center" wrapText="1"/>
    </xf>
    <xf numFmtId="0" fontId="2" fillId="11" borderId="1" xfId="0" applyFont="1" applyFill="1" applyBorder="1" applyAlignment="1">
      <alignment horizontal="center" wrapText="1"/>
    </xf>
    <xf numFmtId="0" fontId="3"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jfif"/><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png"/><Relationship Id="rId61" Type="http://schemas.openxmlformats.org/officeDocument/2006/relationships/image" Target="../media/image61.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jfif"/><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5</xdr:row>
          <xdr:rowOff>12700</xdr:rowOff>
        </xdr:from>
        <xdr:to>
          <xdr:col>7</xdr:col>
          <xdr:colOff>774700</xdr:colOff>
          <xdr:row>5</xdr:row>
          <xdr:rowOff>171450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D8D8D8"/>
            </a:solidFill>
            <a:ln w="9525">
              <a:solidFill>
                <a:srgbClr val="000000"/>
              </a:solidFill>
              <a:miter lim="800000"/>
              <a:headEnd/>
              <a:tailEnd/>
            </a:ln>
          </xdr:spPr>
          <xdr:txBody>
            <a:bodyPr vertOverflow="clip" wrap="square" lIns="36576" tIns="32004" rIns="0" bIns="32004" anchor="ctr" upright="1"/>
            <a:lstStyle/>
            <a:p>
              <a:pPr algn="l" rtl="0">
                <a:defRPr sz="1000"/>
              </a:pPr>
              <a:r>
                <a:rPr lang="pt-BR" sz="800" b="0" i="0" u="none" strike="noStrike" baseline="0">
                  <a:solidFill>
                    <a:srgbClr val="000000"/>
                  </a:solidFill>
                  <a:latin typeface="Segoe UI"/>
                  <a:cs typeface="Segoe UI"/>
                </a:rPr>
                <a:t>Sim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793750</xdr:colOff>
          <xdr:row>5</xdr:row>
          <xdr:rowOff>6350</xdr:rowOff>
        </xdr:from>
        <xdr:to>
          <xdr:col>9</xdr:col>
          <xdr:colOff>0</xdr:colOff>
          <xdr:row>5</xdr:row>
          <xdr:rowOff>171450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D8D8D8"/>
            </a:solidFill>
            <a:ln w="9525">
              <a:solidFill>
                <a:srgbClr val="000000"/>
              </a:solidFill>
              <a:miter lim="800000"/>
              <a:headEnd/>
              <a:tailEnd/>
            </a:ln>
          </xdr:spPr>
          <xdr:txBody>
            <a:bodyPr vertOverflow="clip" wrap="square" lIns="36576" tIns="32004" rIns="0" bIns="32004" anchor="ctr" upright="1"/>
            <a:lstStyle/>
            <a:p>
              <a:pPr algn="l" rtl="0">
                <a:defRPr sz="1000"/>
              </a:pPr>
              <a:r>
                <a:rPr lang="pt-BR" sz="800" b="0" i="0" u="none" strike="noStrike" baseline="0">
                  <a:solidFill>
                    <a:srgbClr val="000000"/>
                  </a:solidFill>
                  <a:latin typeface="Segoe UI"/>
                  <a:cs typeface="Segoe UI"/>
                </a:rPr>
                <a:t>Não</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53</xdr:row>
      <xdr:rowOff>320675</xdr:rowOff>
    </xdr:from>
    <xdr:to>
      <xdr:col>1</xdr:col>
      <xdr:colOff>1029335</xdr:colOff>
      <xdr:row>53</xdr:row>
      <xdr:rowOff>1305560</xdr:rowOff>
    </xdr:to>
    <xdr:pic>
      <xdr:nvPicPr>
        <xdr:cNvPr id="2" name="Image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4500" y="55041800"/>
          <a:ext cx="984885" cy="981710"/>
        </a:xfrm>
        <a:prstGeom prst="rect">
          <a:avLst/>
        </a:prstGeom>
        <a:noFill/>
      </xdr:spPr>
    </xdr:pic>
    <xdr:clientData/>
  </xdr:twoCellAnchor>
  <xdr:twoCellAnchor editAs="oneCell">
    <xdr:from>
      <xdr:col>1</xdr:col>
      <xdr:colOff>209550</xdr:colOff>
      <xdr:row>54</xdr:row>
      <xdr:rowOff>330200</xdr:rowOff>
    </xdr:from>
    <xdr:to>
      <xdr:col>1</xdr:col>
      <xdr:colOff>755015</xdr:colOff>
      <xdr:row>54</xdr:row>
      <xdr:rowOff>1476375</xdr:rowOff>
    </xdr:to>
    <xdr:pic>
      <xdr:nvPicPr>
        <xdr:cNvPr id="3" name="Imagem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0" y="56454675"/>
          <a:ext cx="542290" cy="1139825"/>
        </a:xfrm>
        <a:prstGeom prst="rect">
          <a:avLst/>
        </a:prstGeom>
        <a:noFill/>
      </xdr:spPr>
    </xdr:pic>
    <xdr:clientData/>
  </xdr:twoCellAnchor>
  <xdr:twoCellAnchor editAs="oneCell">
    <xdr:from>
      <xdr:col>1</xdr:col>
      <xdr:colOff>133350</xdr:colOff>
      <xdr:row>57</xdr:row>
      <xdr:rowOff>323850</xdr:rowOff>
    </xdr:from>
    <xdr:to>
      <xdr:col>1</xdr:col>
      <xdr:colOff>1093470</xdr:colOff>
      <xdr:row>57</xdr:row>
      <xdr:rowOff>1283970</xdr:rowOff>
    </xdr:to>
    <xdr:pic>
      <xdr:nvPicPr>
        <xdr:cNvPr id="4" name="Imagem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3400" y="61464825"/>
          <a:ext cx="963295" cy="963295"/>
        </a:xfrm>
        <a:prstGeom prst="rect">
          <a:avLst/>
        </a:prstGeom>
        <a:noFill/>
      </xdr:spPr>
    </xdr:pic>
    <xdr:clientData/>
  </xdr:twoCellAnchor>
  <xdr:twoCellAnchor editAs="oneCell">
    <xdr:from>
      <xdr:col>1</xdr:col>
      <xdr:colOff>104775</xdr:colOff>
      <xdr:row>58</xdr:row>
      <xdr:rowOff>466725</xdr:rowOff>
    </xdr:from>
    <xdr:to>
      <xdr:col>1</xdr:col>
      <xdr:colOff>1254125</xdr:colOff>
      <xdr:row>58</xdr:row>
      <xdr:rowOff>1094740</xdr:rowOff>
    </xdr:to>
    <xdr:pic>
      <xdr:nvPicPr>
        <xdr:cNvPr id="5" name="Imagem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1650" y="62909450"/>
          <a:ext cx="1152525" cy="634365"/>
        </a:xfrm>
        <a:prstGeom prst="rect">
          <a:avLst/>
        </a:prstGeom>
        <a:noFill/>
      </xdr:spPr>
    </xdr:pic>
    <xdr:clientData/>
  </xdr:twoCellAnchor>
  <xdr:twoCellAnchor editAs="oneCell">
    <xdr:from>
      <xdr:col>1</xdr:col>
      <xdr:colOff>63500</xdr:colOff>
      <xdr:row>62</xdr:row>
      <xdr:rowOff>311150</xdr:rowOff>
    </xdr:from>
    <xdr:to>
      <xdr:col>1</xdr:col>
      <xdr:colOff>1123641</xdr:colOff>
      <xdr:row>62</xdr:row>
      <xdr:rowOff>1200150</xdr:rowOff>
    </xdr:to>
    <xdr:pic>
      <xdr:nvPicPr>
        <xdr:cNvPr id="6" name="Imagem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66725" y="66065400"/>
          <a:ext cx="1056966" cy="885825"/>
        </a:xfrm>
        <a:prstGeom prst="rect">
          <a:avLst/>
        </a:prstGeom>
        <a:noFill/>
      </xdr:spPr>
    </xdr:pic>
    <xdr:clientData/>
  </xdr:twoCellAnchor>
  <xdr:twoCellAnchor editAs="oneCell">
    <xdr:from>
      <xdr:col>1</xdr:col>
      <xdr:colOff>123825</xdr:colOff>
      <xdr:row>64</xdr:row>
      <xdr:rowOff>390525</xdr:rowOff>
    </xdr:from>
    <xdr:to>
      <xdr:col>1</xdr:col>
      <xdr:colOff>907415</xdr:colOff>
      <xdr:row>64</xdr:row>
      <xdr:rowOff>1335405</xdr:rowOff>
    </xdr:to>
    <xdr:pic>
      <xdr:nvPicPr>
        <xdr:cNvPr id="7" name="Imagem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20700" y="68729225"/>
          <a:ext cx="783590" cy="948055"/>
        </a:xfrm>
        <a:prstGeom prst="rect">
          <a:avLst/>
        </a:prstGeom>
        <a:noFill/>
      </xdr:spPr>
    </xdr:pic>
    <xdr:clientData/>
  </xdr:twoCellAnchor>
  <xdr:twoCellAnchor editAs="oneCell">
    <xdr:from>
      <xdr:col>1</xdr:col>
      <xdr:colOff>34925</xdr:colOff>
      <xdr:row>88</xdr:row>
      <xdr:rowOff>552450</xdr:rowOff>
    </xdr:from>
    <xdr:to>
      <xdr:col>1</xdr:col>
      <xdr:colOff>1397000</xdr:colOff>
      <xdr:row>88</xdr:row>
      <xdr:rowOff>1419401</xdr:rowOff>
    </xdr:to>
    <xdr:pic>
      <xdr:nvPicPr>
        <xdr:cNvPr id="8" name="Imagem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34975" y="94840425"/>
          <a:ext cx="1365250" cy="863776"/>
        </a:xfrm>
        <a:prstGeom prst="rect">
          <a:avLst/>
        </a:prstGeom>
        <a:noFill/>
      </xdr:spPr>
    </xdr:pic>
    <xdr:clientData/>
  </xdr:twoCellAnchor>
  <xdr:twoCellAnchor editAs="oneCell">
    <xdr:from>
      <xdr:col>1</xdr:col>
      <xdr:colOff>206375</xdr:colOff>
      <xdr:row>81</xdr:row>
      <xdr:rowOff>434975</xdr:rowOff>
    </xdr:from>
    <xdr:to>
      <xdr:col>1</xdr:col>
      <xdr:colOff>1000970</xdr:colOff>
      <xdr:row>81</xdr:row>
      <xdr:rowOff>1285875</xdr:rowOff>
    </xdr:to>
    <xdr:pic>
      <xdr:nvPicPr>
        <xdr:cNvPr id="9" name="Imagem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6425" y="86369525"/>
          <a:ext cx="791420" cy="847725"/>
        </a:xfrm>
        <a:prstGeom prst="rect">
          <a:avLst/>
        </a:prstGeom>
        <a:noFill/>
      </xdr:spPr>
    </xdr:pic>
    <xdr:clientData/>
  </xdr:twoCellAnchor>
  <xdr:twoCellAnchor editAs="oneCell">
    <xdr:from>
      <xdr:col>1</xdr:col>
      <xdr:colOff>111125</xdr:colOff>
      <xdr:row>80</xdr:row>
      <xdr:rowOff>457200</xdr:rowOff>
    </xdr:from>
    <xdr:to>
      <xdr:col>1</xdr:col>
      <xdr:colOff>1114425</xdr:colOff>
      <xdr:row>80</xdr:row>
      <xdr:rowOff>1207135</xdr:rowOff>
    </xdr:to>
    <xdr:pic>
      <xdr:nvPicPr>
        <xdr:cNvPr id="10" name="Imagem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11175" y="85086825"/>
          <a:ext cx="1000125" cy="753110"/>
        </a:xfrm>
        <a:prstGeom prst="rect">
          <a:avLst/>
        </a:prstGeom>
        <a:noFill/>
      </xdr:spPr>
    </xdr:pic>
    <xdr:clientData/>
  </xdr:twoCellAnchor>
  <xdr:twoCellAnchor editAs="oneCell">
    <xdr:from>
      <xdr:col>1</xdr:col>
      <xdr:colOff>76200</xdr:colOff>
      <xdr:row>82</xdr:row>
      <xdr:rowOff>447675</xdr:rowOff>
    </xdr:from>
    <xdr:to>
      <xdr:col>1</xdr:col>
      <xdr:colOff>1219200</xdr:colOff>
      <xdr:row>83</xdr:row>
      <xdr:rowOff>1644</xdr:rowOff>
    </xdr:to>
    <xdr:pic>
      <xdr:nvPicPr>
        <xdr:cNvPr id="11" name="Imagem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76250" y="87683975"/>
          <a:ext cx="1143000" cy="862068"/>
        </a:xfrm>
        <a:prstGeom prst="rect">
          <a:avLst/>
        </a:prstGeom>
        <a:noFill/>
      </xdr:spPr>
    </xdr:pic>
    <xdr:clientData/>
  </xdr:twoCellAnchor>
  <xdr:twoCellAnchor editAs="oneCell">
    <xdr:from>
      <xdr:col>1</xdr:col>
      <xdr:colOff>38100</xdr:colOff>
      <xdr:row>83</xdr:row>
      <xdr:rowOff>419100</xdr:rowOff>
    </xdr:from>
    <xdr:to>
      <xdr:col>1</xdr:col>
      <xdr:colOff>1189990</xdr:colOff>
      <xdr:row>83</xdr:row>
      <xdr:rowOff>1287780</xdr:rowOff>
    </xdr:to>
    <xdr:pic>
      <xdr:nvPicPr>
        <xdr:cNvPr id="12" name="Imagem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38150" y="88963500"/>
          <a:ext cx="1155065" cy="865505"/>
        </a:xfrm>
        <a:prstGeom prst="rect">
          <a:avLst/>
        </a:prstGeom>
        <a:noFill/>
      </xdr:spPr>
    </xdr:pic>
    <xdr:clientData/>
  </xdr:twoCellAnchor>
  <xdr:twoCellAnchor editAs="oneCell">
    <xdr:from>
      <xdr:col>1</xdr:col>
      <xdr:colOff>95250</xdr:colOff>
      <xdr:row>85</xdr:row>
      <xdr:rowOff>390525</xdr:rowOff>
    </xdr:from>
    <xdr:to>
      <xdr:col>1</xdr:col>
      <xdr:colOff>723900</xdr:colOff>
      <xdr:row>85</xdr:row>
      <xdr:rowOff>1274366</xdr:rowOff>
    </xdr:to>
    <xdr:pic>
      <xdr:nvPicPr>
        <xdr:cNvPr id="13" name="Imagem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95300" y="91541600"/>
          <a:ext cx="628650" cy="887016"/>
        </a:xfrm>
        <a:prstGeom prst="rect">
          <a:avLst/>
        </a:prstGeom>
        <a:noFill/>
      </xdr:spPr>
    </xdr:pic>
    <xdr:clientData/>
  </xdr:twoCellAnchor>
  <xdr:twoCellAnchor editAs="oneCell">
    <xdr:from>
      <xdr:col>1</xdr:col>
      <xdr:colOff>114300</xdr:colOff>
      <xdr:row>79</xdr:row>
      <xdr:rowOff>476249</xdr:rowOff>
    </xdr:from>
    <xdr:to>
      <xdr:col>1</xdr:col>
      <xdr:colOff>882650</xdr:colOff>
      <xdr:row>79</xdr:row>
      <xdr:rowOff>1266175</xdr:rowOff>
    </xdr:to>
    <xdr:pic>
      <xdr:nvPicPr>
        <xdr:cNvPr id="14" name="Imagem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14350" y="83800949"/>
          <a:ext cx="771525" cy="793101"/>
        </a:xfrm>
        <a:prstGeom prst="rect">
          <a:avLst/>
        </a:prstGeom>
        <a:noFill/>
      </xdr:spPr>
    </xdr:pic>
    <xdr:clientData/>
  </xdr:twoCellAnchor>
  <xdr:twoCellAnchor editAs="oneCell">
    <xdr:from>
      <xdr:col>1</xdr:col>
      <xdr:colOff>76200</xdr:colOff>
      <xdr:row>87</xdr:row>
      <xdr:rowOff>542925</xdr:rowOff>
    </xdr:from>
    <xdr:to>
      <xdr:col>1</xdr:col>
      <xdr:colOff>1209675</xdr:colOff>
      <xdr:row>87</xdr:row>
      <xdr:rowOff>1370926</xdr:rowOff>
    </xdr:to>
    <xdr:pic>
      <xdr:nvPicPr>
        <xdr:cNvPr id="15" name="Imagem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476250" y="93360875"/>
          <a:ext cx="1130300" cy="831176"/>
        </a:xfrm>
        <a:prstGeom prst="rect">
          <a:avLst/>
        </a:prstGeom>
        <a:noFill/>
      </xdr:spPr>
    </xdr:pic>
    <xdr:clientData/>
  </xdr:twoCellAnchor>
  <xdr:twoCellAnchor editAs="oneCell">
    <xdr:from>
      <xdr:col>1</xdr:col>
      <xdr:colOff>38100</xdr:colOff>
      <xdr:row>65</xdr:row>
      <xdr:rowOff>482599</xdr:rowOff>
    </xdr:from>
    <xdr:to>
      <xdr:col>1</xdr:col>
      <xdr:colOff>1468535</xdr:colOff>
      <xdr:row>65</xdr:row>
      <xdr:rowOff>1285874</xdr:rowOff>
    </xdr:to>
    <xdr:pic>
      <xdr:nvPicPr>
        <xdr:cNvPr id="16" name="Imagem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38150" y="70170674"/>
          <a:ext cx="1430435" cy="803275"/>
        </a:xfrm>
        <a:prstGeom prst="rect">
          <a:avLst/>
        </a:prstGeom>
        <a:noFill/>
      </xdr:spPr>
    </xdr:pic>
    <xdr:clientData/>
  </xdr:twoCellAnchor>
  <xdr:twoCellAnchor editAs="oneCell">
    <xdr:from>
      <xdr:col>1</xdr:col>
      <xdr:colOff>44450</xdr:colOff>
      <xdr:row>66</xdr:row>
      <xdr:rowOff>501650</xdr:rowOff>
    </xdr:from>
    <xdr:to>
      <xdr:col>1</xdr:col>
      <xdr:colOff>1304925</xdr:colOff>
      <xdr:row>66</xdr:row>
      <xdr:rowOff>1259226</xdr:rowOff>
    </xdr:to>
    <xdr:pic>
      <xdr:nvPicPr>
        <xdr:cNvPr id="17" name="Imagem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447675" y="71532750"/>
          <a:ext cx="1254125" cy="754401"/>
        </a:xfrm>
        <a:prstGeom prst="rect">
          <a:avLst/>
        </a:prstGeom>
        <a:noFill/>
      </xdr:spPr>
    </xdr:pic>
    <xdr:clientData/>
  </xdr:twoCellAnchor>
  <xdr:twoCellAnchor editAs="oneCell">
    <xdr:from>
      <xdr:col>1</xdr:col>
      <xdr:colOff>66675</xdr:colOff>
      <xdr:row>67</xdr:row>
      <xdr:rowOff>466725</xdr:rowOff>
    </xdr:from>
    <xdr:to>
      <xdr:col>1</xdr:col>
      <xdr:colOff>856615</xdr:colOff>
      <xdr:row>67</xdr:row>
      <xdr:rowOff>1335405</xdr:rowOff>
    </xdr:to>
    <xdr:pic>
      <xdr:nvPicPr>
        <xdr:cNvPr id="18" name="Imagem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63550" y="72834500"/>
          <a:ext cx="793115" cy="871855"/>
        </a:xfrm>
        <a:prstGeom prst="rect">
          <a:avLst/>
        </a:prstGeom>
        <a:noFill/>
      </xdr:spPr>
    </xdr:pic>
    <xdr:clientData/>
  </xdr:twoCellAnchor>
  <xdr:twoCellAnchor editAs="oneCell">
    <xdr:from>
      <xdr:col>1</xdr:col>
      <xdr:colOff>127747</xdr:colOff>
      <xdr:row>69</xdr:row>
      <xdr:rowOff>373156</xdr:rowOff>
    </xdr:from>
    <xdr:to>
      <xdr:col>1</xdr:col>
      <xdr:colOff>1054847</xdr:colOff>
      <xdr:row>69</xdr:row>
      <xdr:rowOff>1306606</xdr:rowOff>
    </xdr:to>
    <xdr:pic>
      <xdr:nvPicPr>
        <xdr:cNvPr id="19" name="Imagem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31159" y="54060538"/>
          <a:ext cx="933450" cy="933450"/>
        </a:xfrm>
        <a:prstGeom prst="rect">
          <a:avLst/>
        </a:prstGeom>
        <a:noFill/>
      </xdr:spPr>
    </xdr:pic>
    <xdr:clientData/>
  </xdr:twoCellAnchor>
  <xdr:twoCellAnchor editAs="oneCell">
    <xdr:from>
      <xdr:col>1</xdr:col>
      <xdr:colOff>38099</xdr:colOff>
      <xdr:row>70</xdr:row>
      <xdr:rowOff>400050</xdr:rowOff>
    </xdr:from>
    <xdr:to>
      <xdr:col>1</xdr:col>
      <xdr:colOff>1698170</xdr:colOff>
      <xdr:row>70</xdr:row>
      <xdr:rowOff>1200150</xdr:rowOff>
    </xdr:to>
    <xdr:pic>
      <xdr:nvPicPr>
        <xdr:cNvPr id="20" name="Imagem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38149" y="78143100"/>
          <a:ext cx="1660071" cy="800100"/>
        </a:xfrm>
        <a:prstGeom prst="rect">
          <a:avLst/>
        </a:prstGeom>
        <a:noFill/>
      </xdr:spPr>
    </xdr:pic>
    <xdr:clientData/>
  </xdr:twoCellAnchor>
  <xdr:twoCellAnchor editAs="oneCell">
    <xdr:from>
      <xdr:col>1</xdr:col>
      <xdr:colOff>63500</xdr:colOff>
      <xdr:row>31</xdr:row>
      <xdr:rowOff>504825</xdr:rowOff>
    </xdr:from>
    <xdr:to>
      <xdr:col>1</xdr:col>
      <xdr:colOff>856615</xdr:colOff>
      <xdr:row>32</xdr:row>
      <xdr:rowOff>164465</xdr:rowOff>
    </xdr:to>
    <xdr:pic>
      <xdr:nvPicPr>
        <xdr:cNvPr id="21" name="Imagem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466725" y="20218400"/>
          <a:ext cx="789940" cy="926464"/>
        </a:xfrm>
        <a:prstGeom prst="rect">
          <a:avLst/>
        </a:prstGeom>
        <a:noFill/>
      </xdr:spPr>
    </xdr:pic>
    <xdr:clientData/>
  </xdr:twoCellAnchor>
  <xdr:twoCellAnchor editAs="oneCell">
    <xdr:from>
      <xdr:col>1</xdr:col>
      <xdr:colOff>57150</xdr:colOff>
      <xdr:row>32</xdr:row>
      <xdr:rowOff>495300</xdr:rowOff>
    </xdr:from>
    <xdr:to>
      <xdr:col>1</xdr:col>
      <xdr:colOff>850265</xdr:colOff>
      <xdr:row>33</xdr:row>
      <xdr:rowOff>154940</xdr:rowOff>
    </xdr:to>
    <xdr:pic>
      <xdr:nvPicPr>
        <xdr:cNvPr id="22" name="Imagem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457200" y="21478875"/>
          <a:ext cx="789940" cy="923290"/>
        </a:xfrm>
        <a:prstGeom prst="rect">
          <a:avLst/>
        </a:prstGeom>
        <a:noFill/>
      </xdr:spPr>
    </xdr:pic>
    <xdr:clientData/>
  </xdr:twoCellAnchor>
  <xdr:twoCellAnchor editAs="oneCell">
    <xdr:from>
      <xdr:col>1</xdr:col>
      <xdr:colOff>34925</xdr:colOff>
      <xdr:row>89</xdr:row>
      <xdr:rowOff>358775</xdr:rowOff>
    </xdr:from>
    <xdr:to>
      <xdr:col>1</xdr:col>
      <xdr:colOff>1113790</xdr:colOff>
      <xdr:row>89</xdr:row>
      <xdr:rowOff>1169670</xdr:rowOff>
    </xdr:to>
    <xdr:pic>
      <xdr:nvPicPr>
        <xdr:cNvPr id="23" name="Imagem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34975" y="96113600"/>
          <a:ext cx="1082040" cy="810895"/>
        </a:xfrm>
        <a:prstGeom prst="rect">
          <a:avLst/>
        </a:prstGeom>
        <a:noFill/>
      </xdr:spPr>
    </xdr:pic>
    <xdr:clientData/>
  </xdr:twoCellAnchor>
  <xdr:twoCellAnchor editAs="oneCell">
    <xdr:from>
      <xdr:col>1</xdr:col>
      <xdr:colOff>19050</xdr:colOff>
      <xdr:row>90</xdr:row>
      <xdr:rowOff>476250</xdr:rowOff>
    </xdr:from>
    <xdr:to>
      <xdr:col>1</xdr:col>
      <xdr:colOff>1143000</xdr:colOff>
      <xdr:row>90</xdr:row>
      <xdr:rowOff>1230371</xdr:rowOff>
    </xdr:to>
    <xdr:pic>
      <xdr:nvPicPr>
        <xdr:cNvPr id="24" name="Imagem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419100" y="97497900"/>
          <a:ext cx="1123950" cy="754121"/>
        </a:xfrm>
        <a:prstGeom prst="rect">
          <a:avLst/>
        </a:prstGeom>
        <a:noFill/>
      </xdr:spPr>
    </xdr:pic>
    <xdr:clientData/>
  </xdr:twoCellAnchor>
  <xdr:twoCellAnchor editAs="oneCell">
    <xdr:from>
      <xdr:col>1</xdr:col>
      <xdr:colOff>66675</xdr:colOff>
      <xdr:row>91</xdr:row>
      <xdr:rowOff>495300</xdr:rowOff>
    </xdr:from>
    <xdr:to>
      <xdr:col>1</xdr:col>
      <xdr:colOff>1221740</xdr:colOff>
      <xdr:row>91</xdr:row>
      <xdr:rowOff>1363980</xdr:rowOff>
    </xdr:to>
    <xdr:pic>
      <xdr:nvPicPr>
        <xdr:cNvPr id="25" name="Imagem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463550" y="98783775"/>
          <a:ext cx="1158240" cy="868680"/>
        </a:xfrm>
        <a:prstGeom prst="rect">
          <a:avLst/>
        </a:prstGeom>
        <a:noFill/>
      </xdr:spPr>
    </xdr:pic>
    <xdr:clientData/>
  </xdr:twoCellAnchor>
  <xdr:twoCellAnchor editAs="oneCell">
    <xdr:from>
      <xdr:col>1</xdr:col>
      <xdr:colOff>38100</xdr:colOff>
      <xdr:row>92</xdr:row>
      <xdr:rowOff>342900</xdr:rowOff>
    </xdr:from>
    <xdr:to>
      <xdr:col>1</xdr:col>
      <xdr:colOff>1211580</xdr:colOff>
      <xdr:row>92</xdr:row>
      <xdr:rowOff>888365</xdr:rowOff>
    </xdr:to>
    <xdr:pic>
      <xdr:nvPicPr>
        <xdr:cNvPr id="26" name="Imagem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438150" y="100060125"/>
          <a:ext cx="1170305" cy="542290"/>
        </a:xfrm>
        <a:prstGeom prst="rect">
          <a:avLst/>
        </a:prstGeom>
        <a:noFill/>
      </xdr:spPr>
    </xdr:pic>
    <xdr:clientData/>
  </xdr:twoCellAnchor>
  <xdr:twoCellAnchor editAs="oneCell">
    <xdr:from>
      <xdr:col>1</xdr:col>
      <xdr:colOff>28575</xdr:colOff>
      <xdr:row>98</xdr:row>
      <xdr:rowOff>476250</xdr:rowOff>
    </xdr:from>
    <xdr:to>
      <xdr:col>1</xdr:col>
      <xdr:colOff>1169670</xdr:colOff>
      <xdr:row>98</xdr:row>
      <xdr:rowOff>1238250</xdr:rowOff>
    </xdr:to>
    <xdr:pic>
      <xdr:nvPicPr>
        <xdr:cNvPr id="27" name="Imagem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425450" y="102165150"/>
          <a:ext cx="1147445" cy="758825"/>
        </a:xfrm>
        <a:prstGeom prst="rect">
          <a:avLst/>
        </a:prstGeom>
      </xdr:spPr>
    </xdr:pic>
    <xdr:clientData/>
  </xdr:twoCellAnchor>
  <xdr:twoCellAnchor editAs="oneCell">
    <xdr:from>
      <xdr:col>1</xdr:col>
      <xdr:colOff>57150</xdr:colOff>
      <xdr:row>99</xdr:row>
      <xdr:rowOff>482599</xdr:rowOff>
    </xdr:from>
    <xdr:to>
      <xdr:col>1</xdr:col>
      <xdr:colOff>1219200</xdr:colOff>
      <xdr:row>99</xdr:row>
      <xdr:rowOff>1228097</xdr:rowOff>
    </xdr:to>
    <xdr:pic>
      <xdr:nvPicPr>
        <xdr:cNvPr id="28" name="Imagem 27">
          <a:extLst>
            <a:ext uri="{FF2B5EF4-FFF2-40B4-BE49-F238E27FC236}">
              <a16:creationId xmlns:a16="http://schemas.microsoft.com/office/drawing/2014/main" id="{00000000-0008-0000-0100-00001C000000}"/>
            </a:ext>
          </a:extLst>
        </xdr:cNvPr>
        <xdr:cNvPicPr>
          <a:picLocks noChangeAspect="1"/>
        </xdr:cNvPicPr>
      </xdr:nvPicPr>
      <xdr:blipFill rotWithShape="1">
        <a:blip xmlns:r="http://schemas.openxmlformats.org/officeDocument/2006/relationships" r:embed="rId26">
          <a:extLst>
            <a:ext uri="{28A0092B-C50C-407E-A947-70E740481C1C}">
              <a14:useLocalDpi xmlns:a14="http://schemas.microsoft.com/office/drawing/2010/main" val="0"/>
            </a:ext>
          </a:extLst>
        </a:blip>
        <a:srcRect t="29427" b="25030"/>
        <a:stretch/>
      </xdr:blipFill>
      <xdr:spPr bwMode="auto">
        <a:xfrm>
          <a:off x="457200" y="103441499"/>
          <a:ext cx="1162050" cy="74549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95250</xdr:colOff>
      <xdr:row>156</xdr:row>
      <xdr:rowOff>358775</xdr:rowOff>
    </xdr:from>
    <xdr:to>
      <xdr:col>1</xdr:col>
      <xdr:colOff>829310</xdr:colOff>
      <xdr:row>156</xdr:row>
      <xdr:rowOff>1362075</xdr:rowOff>
    </xdr:to>
    <xdr:pic>
      <xdr:nvPicPr>
        <xdr:cNvPr id="29" name="Imagem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495300" y="146100800"/>
          <a:ext cx="730885" cy="1000125"/>
        </a:xfrm>
        <a:prstGeom prst="rect">
          <a:avLst/>
        </a:prstGeom>
        <a:noFill/>
      </xdr:spPr>
    </xdr:pic>
    <xdr:clientData/>
  </xdr:twoCellAnchor>
  <xdr:twoCellAnchor editAs="oneCell">
    <xdr:from>
      <xdr:col>1</xdr:col>
      <xdr:colOff>85725</xdr:colOff>
      <xdr:row>163</xdr:row>
      <xdr:rowOff>533400</xdr:rowOff>
    </xdr:from>
    <xdr:to>
      <xdr:col>1</xdr:col>
      <xdr:colOff>1294765</xdr:colOff>
      <xdr:row>163</xdr:row>
      <xdr:rowOff>1494790</xdr:rowOff>
    </xdr:to>
    <xdr:pic>
      <xdr:nvPicPr>
        <xdr:cNvPr id="30" name="Imagem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482600" y="155486100"/>
          <a:ext cx="1212215" cy="964565"/>
        </a:xfrm>
        <a:prstGeom prst="rect">
          <a:avLst/>
        </a:prstGeom>
        <a:noFill/>
      </xdr:spPr>
    </xdr:pic>
    <xdr:clientData/>
  </xdr:twoCellAnchor>
  <xdr:twoCellAnchor editAs="oneCell">
    <xdr:from>
      <xdr:col>1</xdr:col>
      <xdr:colOff>95250</xdr:colOff>
      <xdr:row>160</xdr:row>
      <xdr:rowOff>457200</xdr:rowOff>
    </xdr:from>
    <xdr:to>
      <xdr:col>1</xdr:col>
      <xdr:colOff>1228090</xdr:colOff>
      <xdr:row>160</xdr:row>
      <xdr:rowOff>787400</xdr:rowOff>
    </xdr:to>
    <xdr:pic>
      <xdr:nvPicPr>
        <xdr:cNvPr id="31" name="Imagem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495300" y="152552400"/>
          <a:ext cx="1136015" cy="339725"/>
        </a:xfrm>
        <a:prstGeom prst="rect">
          <a:avLst/>
        </a:prstGeom>
        <a:noFill/>
      </xdr:spPr>
    </xdr:pic>
    <xdr:clientData/>
  </xdr:twoCellAnchor>
  <xdr:twoCellAnchor editAs="oneCell">
    <xdr:from>
      <xdr:col>1</xdr:col>
      <xdr:colOff>85725</xdr:colOff>
      <xdr:row>150</xdr:row>
      <xdr:rowOff>425450</xdr:rowOff>
    </xdr:from>
    <xdr:to>
      <xdr:col>1</xdr:col>
      <xdr:colOff>1201420</xdr:colOff>
      <xdr:row>150</xdr:row>
      <xdr:rowOff>1133475</xdr:rowOff>
    </xdr:to>
    <xdr:pic>
      <xdr:nvPicPr>
        <xdr:cNvPr id="32" name="Imagem 31">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482600" y="136502775"/>
          <a:ext cx="1118870" cy="695325"/>
        </a:xfrm>
        <a:prstGeom prst="rect">
          <a:avLst/>
        </a:prstGeom>
        <a:noFill/>
      </xdr:spPr>
    </xdr:pic>
    <xdr:clientData/>
  </xdr:twoCellAnchor>
  <xdr:twoCellAnchor editAs="oneCell">
    <xdr:from>
      <xdr:col>1</xdr:col>
      <xdr:colOff>85725</xdr:colOff>
      <xdr:row>151</xdr:row>
      <xdr:rowOff>434975</xdr:rowOff>
    </xdr:from>
    <xdr:to>
      <xdr:col>1</xdr:col>
      <xdr:colOff>1200150</xdr:colOff>
      <xdr:row>151</xdr:row>
      <xdr:rowOff>1162050</xdr:rowOff>
    </xdr:to>
    <xdr:pic>
      <xdr:nvPicPr>
        <xdr:cNvPr id="33" name="Imagem 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482600" y="137775950"/>
          <a:ext cx="1117600" cy="723900"/>
        </a:xfrm>
        <a:prstGeom prst="rect">
          <a:avLst/>
        </a:prstGeom>
        <a:noFill/>
      </xdr:spPr>
    </xdr:pic>
    <xdr:clientData/>
  </xdr:twoCellAnchor>
  <xdr:twoCellAnchor editAs="oneCell">
    <xdr:from>
      <xdr:col>1</xdr:col>
      <xdr:colOff>34925</xdr:colOff>
      <xdr:row>152</xdr:row>
      <xdr:rowOff>425450</xdr:rowOff>
    </xdr:from>
    <xdr:to>
      <xdr:col>1</xdr:col>
      <xdr:colOff>1268095</xdr:colOff>
      <xdr:row>152</xdr:row>
      <xdr:rowOff>1206500</xdr:rowOff>
    </xdr:to>
    <xdr:pic>
      <xdr:nvPicPr>
        <xdr:cNvPr id="34" name="Imagem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434975" y="139036425"/>
          <a:ext cx="1229995" cy="787400"/>
        </a:xfrm>
        <a:prstGeom prst="rect">
          <a:avLst/>
        </a:prstGeom>
        <a:noFill/>
      </xdr:spPr>
    </xdr:pic>
    <xdr:clientData/>
  </xdr:twoCellAnchor>
  <xdr:twoCellAnchor editAs="oneCell">
    <xdr:from>
      <xdr:col>1</xdr:col>
      <xdr:colOff>76200</xdr:colOff>
      <xdr:row>153</xdr:row>
      <xdr:rowOff>882650</xdr:rowOff>
    </xdr:from>
    <xdr:to>
      <xdr:col>1</xdr:col>
      <xdr:colOff>1221105</xdr:colOff>
      <xdr:row>153</xdr:row>
      <xdr:rowOff>1533525</xdr:rowOff>
    </xdr:to>
    <xdr:pic>
      <xdr:nvPicPr>
        <xdr:cNvPr id="35" name="Imagem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476250" y="140760450"/>
          <a:ext cx="1144905" cy="647700"/>
        </a:xfrm>
        <a:prstGeom prst="rect">
          <a:avLst/>
        </a:prstGeom>
        <a:noFill/>
      </xdr:spPr>
    </xdr:pic>
    <xdr:clientData/>
  </xdr:twoCellAnchor>
  <xdr:twoCellAnchor editAs="oneCell">
    <xdr:from>
      <xdr:col>1</xdr:col>
      <xdr:colOff>57150</xdr:colOff>
      <xdr:row>154</xdr:row>
      <xdr:rowOff>361950</xdr:rowOff>
    </xdr:from>
    <xdr:to>
      <xdr:col>1</xdr:col>
      <xdr:colOff>1025525</xdr:colOff>
      <xdr:row>154</xdr:row>
      <xdr:rowOff>1330325</xdr:rowOff>
    </xdr:to>
    <xdr:pic>
      <xdr:nvPicPr>
        <xdr:cNvPr id="36" name="Imagem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457200" y="142141575"/>
          <a:ext cx="968375" cy="968375"/>
        </a:xfrm>
        <a:prstGeom prst="rect">
          <a:avLst/>
        </a:prstGeom>
        <a:noFill/>
      </xdr:spPr>
    </xdr:pic>
    <xdr:clientData/>
  </xdr:twoCellAnchor>
  <xdr:twoCellAnchor editAs="oneCell">
    <xdr:from>
      <xdr:col>1</xdr:col>
      <xdr:colOff>76200</xdr:colOff>
      <xdr:row>162</xdr:row>
      <xdr:rowOff>400050</xdr:rowOff>
    </xdr:from>
    <xdr:to>
      <xdr:col>1</xdr:col>
      <xdr:colOff>1306195</xdr:colOff>
      <xdr:row>162</xdr:row>
      <xdr:rowOff>1654810</xdr:rowOff>
    </xdr:to>
    <xdr:pic>
      <xdr:nvPicPr>
        <xdr:cNvPr id="37" name="Imagem 36">
          <a:extLst>
            <a:ext uri="{FF2B5EF4-FFF2-40B4-BE49-F238E27FC236}">
              <a16:creationId xmlns:a16="http://schemas.microsoft.com/office/drawing/2014/main" id="{00000000-0008-0000-0100-0000250000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476250" y="153609675"/>
          <a:ext cx="1226820" cy="1254760"/>
        </a:xfrm>
        <a:prstGeom prst="rect">
          <a:avLst/>
        </a:prstGeom>
        <a:noFill/>
      </xdr:spPr>
    </xdr:pic>
    <xdr:clientData/>
  </xdr:twoCellAnchor>
  <xdr:twoCellAnchor editAs="oneCell">
    <xdr:from>
      <xdr:col>1</xdr:col>
      <xdr:colOff>120650</xdr:colOff>
      <xdr:row>144</xdr:row>
      <xdr:rowOff>523875</xdr:rowOff>
    </xdr:from>
    <xdr:to>
      <xdr:col>1</xdr:col>
      <xdr:colOff>1287780</xdr:colOff>
      <xdr:row>144</xdr:row>
      <xdr:rowOff>1397635</xdr:rowOff>
    </xdr:to>
    <xdr:pic>
      <xdr:nvPicPr>
        <xdr:cNvPr id="41" name="Imagem 40">
          <a:extLst>
            <a:ext uri="{FF2B5EF4-FFF2-40B4-BE49-F238E27FC236}">
              <a16:creationId xmlns:a16="http://schemas.microsoft.com/office/drawing/2014/main" id="{00000000-0008-0000-0100-0000290000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523875" y="128508125"/>
          <a:ext cx="1160780" cy="880110"/>
        </a:xfrm>
        <a:prstGeom prst="rect">
          <a:avLst/>
        </a:prstGeom>
        <a:noFill/>
      </xdr:spPr>
    </xdr:pic>
    <xdr:clientData/>
  </xdr:twoCellAnchor>
  <xdr:twoCellAnchor editAs="oneCell">
    <xdr:from>
      <xdr:col>1</xdr:col>
      <xdr:colOff>82550</xdr:colOff>
      <xdr:row>170</xdr:row>
      <xdr:rowOff>577850</xdr:rowOff>
    </xdr:from>
    <xdr:to>
      <xdr:col>1</xdr:col>
      <xdr:colOff>963930</xdr:colOff>
      <xdr:row>170</xdr:row>
      <xdr:rowOff>1456055</xdr:rowOff>
    </xdr:to>
    <xdr:pic>
      <xdr:nvPicPr>
        <xdr:cNvPr id="42" name="Imagem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485775" y="165687375"/>
          <a:ext cx="875030" cy="878205"/>
        </a:xfrm>
        <a:prstGeom prst="rect">
          <a:avLst/>
        </a:prstGeom>
        <a:noFill/>
      </xdr:spPr>
    </xdr:pic>
    <xdr:clientData/>
  </xdr:twoCellAnchor>
  <xdr:twoCellAnchor editAs="oneCell">
    <xdr:from>
      <xdr:col>1</xdr:col>
      <xdr:colOff>38100</xdr:colOff>
      <xdr:row>179</xdr:row>
      <xdr:rowOff>485775</xdr:rowOff>
    </xdr:from>
    <xdr:to>
      <xdr:col>1</xdr:col>
      <xdr:colOff>1002665</xdr:colOff>
      <xdr:row>179</xdr:row>
      <xdr:rowOff>1759585</xdr:rowOff>
    </xdr:to>
    <xdr:pic>
      <xdr:nvPicPr>
        <xdr:cNvPr id="43" name="Imagem 42">
          <a:extLst>
            <a:ext uri="{FF2B5EF4-FFF2-40B4-BE49-F238E27FC236}">
              <a16:creationId xmlns:a16="http://schemas.microsoft.com/office/drawing/2014/main" id="{00000000-0008-0000-0100-00002B0000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438150" y="181790975"/>
          <a:ext cx="961390" cy="1286510"/>
        </a:xfrm>
        <a:prstGeom prst="rect">
          <a:avLst/>
        </a:prstGeom>
        <a:noFill/>
      </xdr:spPr>
    </xdr:pic>
    <xdr:clientData/>
  </xdr:twoCellAnchor>
  <xdr:twoCellAnchor editAs="oneCell">
    <xdr:from>
      <xdr:col>1</xdr:col>
      <xdr:colOff>152400</xdr:colOff>
      <xdr:row>173</xdr:row>
      <xdr:rowOff>539750</xdr:rowOff>
    </xdr:from>
    <xdr:to>
      <xdr:col>1</xdr:col>
      <xdr:colOff>1344295</xdr:colOff>
      <xdr:row>173</xdr:row>
      <xdr:rowOff>1438275</xdr:rowOff>
    </xdr:to>
    <xdr:pic>
      <xdr:nvPicPr>
        <xdr:cNvPr id="44" name="Imagem 43">
          <a:extLst>
            <a:ext uri="{FF2B5EF4-FFF2-40B4-BE49-F238E27FC236}">
              <a16:creationId xmlns:a16="http://schemas.microsoft.com/office/drawing/2014/main" id="{00000000-0008-0000-0100-00002C000000}"/>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552450" y="170259375"/>
          <a:ext cx="1188720" cy="892175"/>
        </a:xfrm>
        <a:prstGeom prst="rect">
          <a:avLst/>
        </a:prstGeom>
        <a:noFill/>
      </xdr:spPr>
    </xdr:pic>
    <xdr:clientData/>
  </xdr:twoCellAnchor>
  <xdr:twoCellAnchor editAs="oneCell">
    <xdr:from>
      <xdr:col>1</xdr:col>
      <xdr:colOff>73025</xdr:colOff>
      <xdr:row>168</xdr:row>
      <xdr:rowOff>444500</xdr:rowOff>
    </xdr:from>
    <xdr:to>
      <xdr:col>1</xdr:col>
      <xdr:colOff>1244600</xdr:colOff>
      <xdr:row>168</xdr:row>
      <xdr:rowOff>1104900</xdr:rowOff>
    </xdr:to>
    <xdr:pic>
      <xdr:nvPicPr>
        <xdr:cNvPr id="45" name="Imagem 44">
          <a:extLst>
            <a:ext uri="{FF2B5EF4-FFF2-40B4-BE49-F238E27FC236}">
              <a16:creationId xmlns:a16="http://schemas.microsoft.com/office/drawing/2014/main" id="{00000000-0008-0000-0100-00002D00000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473075" y="163020375"/>
          <a:ext cx="1174750" cy="654050"/>
        </a:xfrm>
        <a:prstGeom prst="rect">
          <a:avLst/>
        </a:prstGeom>
        <a:noFill/>
      </xdr:spPr>
    </xdr:pic>
    <xdr:clientData/>
  </xdr:twoCellAnchor>
  <xdr:twoCellAnchor editAs="oneCell">
    <xdr:from>
      <xdr:col>1</xdr:col>
      <xdr:colOff>187325</xdr:colOff>
      <xdr:row>174</xdr:row>
      <xdr:rowOff>339725</xdr:rowOff>
    </xdr:from>
    <xdr:to>
      <xdr:col>1</xdr:col>
      <xdr:colOff>1150620</xdr:colOff>
      <xdr:row>174</xdr:row>
      <xdr:rowOff>1144905</xdr:rowOff>
    </xdr:to>
    <xdr:pic>
      <xdr:nvPicPr>
        <xdr:cNvPr id="46" name="Imagem 45">
          <a:extLst>
            <a:ext uri="{FF2B5EF4-FFF2-40B4-BE49-F238E27FC236}">
              <a16:creationId xmlns:a16="http://schemas.microsoft.com/office/drawing/2014/main" id="{00000000-0008-0000-0100-00002E000000}"/>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587375" y="172285025"/>
          <a:ext cx="966470" cy="802005"/>
        </a:xfrm>
        <a:prstGeom prst="rect">
          <a:avLst/>
        </a:prstGeom>
        <a:noFill/>
      </xdr:spPr>
    </xdr:pic>
    <xdr:clientData/>
  </xdr:twoCellAnchor>
  <xdr:twoCellAnchor editAs="oneCell">
    <xdr:from>
      <xdr:col>1</xdr:col>
      <xdr:colOff>85725</xdr:colOff>
      <xdr:row>180</xdr:row>
      <xdr:rowOff>390525</xdr:rowOff>
    </xdr:from>
    <xdr:to>
      <xdr:col>1</xdr:col>
      <xdr:colOff>1216025</xdr:colOff>
      <xdr:row>180</xdr:row>
      <xdr:rowOff>1191260</xdr:rowOff>
    </xdr:to>
    <xdr:pic>
      <xdr:nvPicPr>
        <xdr:cNvPr id="47" name="Imagem 46">
          <a:extLst>
            <a:ext uri="{FF2B5EF4-FFF2-40B4-BE49-F238E27FC236}">
              <a16:creationId xmlns:a16="http://schemas.microsoft.com/office/drawing/2014/main" id="{00000000-0008-0000-0100-00002F000000}"/>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482600" y="183600725"/>
          <a:ext cx="1133475" cy="800735"/>
        </a:xfrm>
        <a:prstGeom prst="rect">
          <a:avLst/>
        </a:prstGeom>
        <a:noFill/>
      </xdr:spPr>
    </xdr:pic>
    <xdr:clientData/>
  </xdr:twoCellAnchor>
  <xdr:twoCellAnchor editAs="oneCell">
    <xdr:from>
      <xdr:col>1</xdr:col>
      <xdr:colOff>76200</xdr:colOff>
      <xdr:row>159</xdr:row>
      <xdr:rowOff>415925</xdr:rowOff>
    </xdr:from>
    <xdr:to>
      <xdr:col>1</xdr:col>
      <xdr:colOff>1114425</xdr:colOff>
      <xdr:row>159</xdr:row>
      <xdr:rowOff>1457325</xdr:rowOff>
    </xdr:to>
    <xdr:pic>
      <xdr:nvPicPr>
        <xdr:cNvPr id="48" name="Imagem 47">
          <a:extLst>
            <a:ext uri="{FF2B5EF4-FFF2-40B4-BE49-F238E27FC236}">
              <a16:creationId xmlns:a16="http://schemas.microsoft.com/office/drawing/2014/main" id="{00000000-0008-0000-0100-000030000000}"/>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476250" y="150920450"/>
          <a:ext cx="1035050" cy="1038225"/>
        </a:xfrm>
        <a:prstGeom prst="rect">
          <a:avLst/>
        </a:prstGeom>
        <a:noFill/>
      </xdr:spPr>
    </xdr:pic>
    <xdr:clientData/>
  </xdr:twoCellAnchor>
  <xdr:twoCellAnchor editAs="oneCell">
    <xdr:from>
      <xdr:col>1</xdr:col>
      <xdr:colOff>76200</xdr:colOff>
      <xdr:row>167</xdr:row>
      <xdr:rowOff>615950</xdr:rowOff>
    </xdr:from>
    <xdr:to>
      <xdr:col>1</xdr:col>
      <xdr:colOff>1154430</xdr:colOff>
      <xdr:row>167</xdr:row>
      <xdr:rowOff>1276985</xdr:rowOff>
    </xdr:to>
    <xdr:pic>
      <xdr:nvPicPr>
        <xdr:cNvPr id="49" name="Imagem 48">
          <a:extLst>
            <a:ext uri="{FF2B5EF4-FFF2-40B4-BE49-F238E27FC236}">
              <a16:creationId xmlns:a16="http://schemas.microsoft.com/office/drawing/2014/main" id="{00000000-0008-0000-0100-000031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476250" y="161763075"/>
          <a:ext cx="1075055" cy="654685"/>
        </a:xfrm>
        <a:prstGeom prst="rect">
          <a:avLst/>
        </a:prstGeom>
        <a:noFill/>
      </xdr:spPr>
    </xdr:pic>
    <xdr:clientData/>
  </xdr:twoCellAnchor>
  <xdr:twoCellAnchor editAs="oneCell">
    <xdr:from>
      <xdr:col>1</xdr:col>
      <xdr:colOff>95250</xdr:colOff>
      <xdr:row>178</xdr:row>
      <xdr:rowOff>568325</xdr:rowOff>
    </xdr:from>
    <xdr:to>
      <xdr:col>1</xdr:col>
      <xdr:colOff>1169035</xdr:colOff>
      <xdr:row>178</xdr:row>
      <xdr:rowOff>1244600</xdr:rowOff>
    </xdr:to>
    <xdr:pic>
      <xdr:nvPicPr>
        <xdr:cNvPr id="50" name="Imagem 49">
          <a:extLst>
            <a:ext uri="{FF2B5EF4-FFF2-40B4-BE49-F238E27FC236}">
              <a16:creationId xmlns:a16="http://schemas.microsoft.com/office/drawing/2014/main" id="{00000000-0008-0000-0100-0000320000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495300" y="178857275"/>
          <a:ext cx="1076960" cy="679450"/>
        </a:xfrm>
        <a:prstGeom prst="rect">
          <a:avLst/>
        </a:prstGeom>
        <a:noFill/>
      </xdr:spPr>
    </xdr:pic>
    <xdr:clientData/>
  </xdr:twoCellAnchor>
  <xdr:twoCellAnchor editAs="oneCell">
    <xdr:from>
      <xdr:col>1</xdr:col>
      <xdr:colOff>34925</xdr:colOff>
      <xdr:row>172</xdr:row>
      <xdr:rowOff>368300</xdr:rowOff>
    </xdr:from>
    <xdr:to>
      <xdr:col>1</xdr:col>
      <xdr:colOff>1106805</xdr:colOff>
      <xdr:row>172</xdr:row>
      <xdr:rowOff>1440180</xdr:rowOff>
    </xdr:to>
    <xdr:pic>
      <xdr:nvPicPr>
        <xdr:cNvPr id="51" name="Imagem 50">
          <a:extLst>
            <a:ext uri="{FF2B5EF4-FFF2-40B4-BE49-F238E27FC236}">
              <a16:creationId xmlns:a16="http://schemas.microsoft.com/office/drawing/2014/main" id="{00000000-0008-0000-0100-000033000000}"/>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434975" y="168497250"/>
          <a:ext cx="1071880" cy="1068705"/>
        </a:xfrm>
        <a:prstGeom prst="rect">
          <a:avLst/>
        </a:prstGeom>
        <a:noFill/>
      </xdr:spPr>
    </xdr:pic>
    <xdr:clientData/>
  </xdr:twoCellAnchor>
  <xdr:twoCellAnchor editAs="oneCell">
    <xdr:from>
      <xdr:col>1</xdr:col>
      <xdr:colOff>187325</xdr:colOff>
      <xdr:row>176</xdr:row>
      <xdr:rowOff>320675</xdr:rowOff>
    </xdr:from>
    <xdr:to>
      <xdr:col>1</xdr:col>
      <xdr:colOff>1250315</xdr:colOff>
      <xdr:row>176</xdr:row>
      <xdr:rowOff>1393190</xdr:rowOff>
    </xdr:to>
    <xdr:pic>
      <xdr:nvPicPr>
        <xdr:cNvPr id="53" name="Imagem 52">
          <a:extLst>
            <a:ext uri="{FF2B5EF4-FFF2-40B4-BE49-F238E27FC236}">
              <a16:creationId xmlns:a16="http://schemas.microsoft.com/office/drawing/2014/main" id="{00000000-0008-0000-0100-0000350000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587375" y="175275875"/>
          <a:ext cx="1059815" cy="1072515"/>
        </a:xfrm>
        <a:prstGeom prst="rect">
          <a:avLst/>
        </a:prstGeom>
        <a:noFill/>
      </xdr:spPr>
    </xdr:pic>
    <xdr:clientData/>
  </xdr:twoCellAnchor>
  <xdr:twoCellAnchor editAs="oneCell">
    <xdr:from>
      <xdr:col>1</xdr:col>
      <xdr:colOff>57150</xdr:colOff>
      <xdr:row>143</xdr:row>
      <xdr:rowOff>409575</xdr:rowOff>
    </xdr:from>
    <xdr:to>
      <xdr:col>1</xdr:col>
      <xdr:colOff>1219200</xdr:colOff>
      <xdr:row>143</xdr:row>
      <xdr:rowOff>1019810</xdr:rowOff>
    </xdr:to>
    <xdr:pic>
      <xdr:nvPicPr>
        <xdr:cNvPr id="54" name="Imagem 53">
          <a:extLst>
            <a:ext uri="{FF2B5EF4-FFF2-40B4-BE49-F238E27FC236}">
              <a16:creationId xmlns:a16="http://schemas.microsoft.com/office/drawing/2014/main" id="{00000000-0008-0000-0100-000036000000}"/>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457200" y="127279400"/>
          <a:ext cx="1162050" cy="603885"/>
        </a:xfrm>
        <a:prstGeom prst="rect">
          <a:avLst/>
        </a:prstGeom>
        <a:noFill/>
      </xdr:spPr>
    </xdr:pic>
    <xdr:clientData/>
  </xdr:twoCellAnchor>
  <xdr:twoCellAnchor editAs="oneCell">
    <xdr:from>
      <xdr:col>1</xdr:col>
      <xdr:colOff>57150</xdr:colOff>
      <xdr:row>149</xdr:row>
      <xdr:rowOff>361950</xdr:rowOff>
    </xdr:from>
    <xdr:to>
      <xdr:col>1</xdr:col>
      <xdr:colOff>744855</xdr:colOff>
      <xdr:row>149</xdr:row>
      <xdr:rowOff>1049655</xdr:rowOff>
    </xdr:to>
    <xdr:pic>
      <xdr:nvPicPr>
        <xdr:cNvPr id="55" name="Imagem 54">
          <a:extLst>
            <a:ext uri="{FF2B5EF4-FFF2-40B4-BE49-F238E27FC236}">
              <a16:creationId xmlns:a16="http://schemas.microsoft.com/office/drawing/2014/main" id="{00000000-0008-0000-0100-0000370000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457200" y="135321675"/>
          <a:ext cx="687705" cy="687705"/>
        </a:xfrm>
        <a:prstGeom prst="rect">
          <a:avLst/>
        </a:prstGeom>
        <a:noFill/>
      </xdr:spPr>
    </xdr:pic>
    <xdr:clientData/>
  </xdr:twoCellAnchor>
  <xdr:twoCellAnchor editAs="oneCell">
    <xdr:from>
      <xdr:col>1</xdr:col>
      <xdr:colOff>82550</xdr:colOff>
      <xdr:row>148</xdr:row>
      <xdr:rowOff>609600</xdr:rowOff>
    </xdr:from>
    <xdr:to>
      <xdr:col>1</xdr:col>
      <xdr:colOff>916940</xdr:colOff>
      <xdr:row>148</xdr:row>
      <xdr:rowOff>1645920</xdr:rowOff>
    </xdr:to>
    <xdr:pic>
      <xdr:nvPicPr>
        <xdr:cNvPr id="56" name="Imagem 55">
          <a:extLst>
            <a:ext uri="{FF2B5EF4-FFF2-40B4-BE49-F238E27FC236}">
              <a16:creationId xmlns:a16="http://schemas.microsoft.com/office/drawing/2014/main" id="{00000000-0008-0000-0100-0000380000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485775" y="132397500"/>
          <a:ext cx="831215" cy="1039495"/>
        </a:xfrm>
        <a:prstGeom prst="rect">
          <a:avLst/>
        </a:prstGeom>
        <a:noFill/>
      </xdr:spPr>
    </xdr:pic>
    <xdr:clientData/>
  </xdr:twoCellAnchor>
  <xdr:twoCellAnchor editAs="oneCell">
    <xdr:from>
      <xdr:col>1</xdr:col>
      <xdr:colOff>57150</xdr:colOff>
      <xdr:row>147</xdr:row>
      <xdr:rowOff>485775</xdr:rowOff>
    </xdr:from>
    <xdr:to>
      <xdr:col>1</xdr:col>
      <xdr:colOff>885825</xdr:colOff>
      <xdr:row>147</xdr:row>
      <xdr:rowOff>1713230</xdr:rowOff>
    </xdr:to>
    <xdr:pic>
      <xdr:nvPicPr>
        <xdr:cNvPr id="57" name="Imagem 56">
          <a:extLst>
            <a:ext uri="{FF2B5EF4-FFF2-40B4-BE49-F238E27FC236}">
              <a16:creationId xmlns:a16="http://schemas.microsoft.com/office/drawing/2014/main" id="{00000000-0008-0000-0100-000039000000}"/>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457200" y="130527425"/>
          <a:ext cx="825500" cy="1230630"/>
        </a:xfrm>
        <a:prstGeom prst="rect">
          <a:avLst/>
        </a:prstGeom>
        <a:noFill/>
      </xdr:spPr>
    </xdr:pic>
    <xdr:clientData/>
  </xdr:twoCellAnchor>
  <xdr:twoCellAnchor editAs="oneCell">
    <xdr:from>
      <xdr:col>1</xdr:col>
      <xdr:colOff>57150</xdr:colOff>
      <xdr:row>158</xdr:row>
      <xdr:rowOff>485775</xdr:rowOff>
    </xdr:from>
    <xdr:to>
      <xdr:col>1</xdr:col>
      <xdr:colOff>677545</xdr:colOff>
      <xdr:row>158</xdr:row>
      <xdr:rowOff>1410335</xdr:rowOff>
    </xdr:to>
    <xdr:pic>
      <xdr:nvPicPr>
        <xdr:cNvPr id="58" name="Imagem 57">
          <a:extLst>
            <a:ext uri="{FF2B5EF4-FFF2-40B4-BE49-F238E27FC236}">
              <a16:creationId xmlns:a16="http://schemas.microsoft.com/office/drawing/2014/main" id="{00000000-0008-0000-0100-00003A000000}"/>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457200" y="149558375"/>
          <a:ext cx="617220" cy="924560"/>
        </a:xfrm>
        <a:prstGeom prst="rect">
          <a:avLst/>
        </a:prstGeom>
        <a:noFill/>
      </xdr:spPr>
    </xdr:pic>
    <xdr:clientData/>
  </xdr:twoCellAnchor>
  <xdr:twoCellAnchor editAs="oneCell">
    <xdr:from>
      <xdr:col>1</xdr:col>
      <xdr:colOff>114300</xdr:colOff>
      <xdr:row>155</xdr:row>
      <xdr:rowOff>333375</xdr:rowOff>
    </xdr:from>
    <xdr:to>
      <xdr:col>1</xdr:col>
      <xdr:colOff>1263650</xdr:colOff>
      <xdr:row>155</xdr:row>
      <xdr:rowOff>1236345</xdr:rowOff>
    </xdr:to>
    <xdr:pic>
      <xdr:nvPicPr>
        <xdr:cNvPr id="59" name="Imagem 58">
          <a:extLst>
            <a:ext uri="{FF2B5EF4-FFF2-40B4-BE49-F238E27FC236}">
              <a16:creationId xmlns:a16="http://schemas.microsoft.com/office/drawing/2014/main" id="{00000000-0008-0000-0100-00003B000000}"/>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514350" y="143538575"/>
          <a:ext cx="1152525" cy="909320"/>
        </a:xfrm>
        <a:prstGeom prst="rect">
          <a:avLst/>
        </a:prstGeom>
        <a:noFill/>
      </xdr:spPr>
    </xdr:pic>
    <xdr:clientData/>
  </xdr:twoCellAnchor>
  <xdr:twoCellAnchor editAs="oneCell">
    <xdr:from>
      <xdr:col>1</xdr:col>
      <xdr:colOff>95250</xdr:colOff>
      <xdr:row>165</xdr:row>
      <xdr:rowOff>619125</xdr:rowOff>
    </xdr:from>
    <xdr:to>
      <xdr:col>1</xdr:col>
      <xdr:colOff>1245870</xdr:colOff>
      <xdr:row>165</xdr:row>
      <xdr:rowOff>1171575</xdr:rowOff>
    </xdr:to>
    <xdr:pic>
      <xdr:nvPicPr>
        <xdr:cNvPr id="61" name="Imagem 60">
          <a:extLst>
            <a:ext uri="{FF2B5EF4-FFF2-40B4-BE49-F238E27FC236}">
              <a16:creationId xmlns:a16="http://schemas.microsoft.com/office/drawing/2014/main" id="{00000000-0008-0000-0100-00003D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495300" y="159540575"/>
          <a:ext cx="1153795" cy="546100"/>
        </a:xfrm>
        <a:prstGeom prst="rect">
          <a:avLst/>
        </a:prstGeom>
        <a:noFill/>
      </xdr:spPr>
    </xdr:pic>
    <xdr:clientData/>
  </xdr:twoCellAnchor>
  <xdr:twoCellAnchor editAs="oneCell">
    <xdr:from>
      <xdr:col>1</xdr:col>
      <xdr:colOff>47625</xdr:colOff>
      <xdr:row>169</xdr:row>
      <xdr:rowOff>390525</xdr:rowOff>
    </xdr:from>
    <xdr:to>
      <xdr:col>1</xdr:col>
      <xdr:colOff>1179195</xdr:colOff>
      <xdr:row>169</xdr:row>
      <xdr:rowOff>1191895</xdr:rowOff>
    </xdr:to>
    <xdr:pic>
      <xdr:nvPicPr>
        <xdr:cNvPr id="62" name="Imagem 61">
          <a:extLst>
            <a:ext uri="{FF2B5EF4-FFF2-40B4-BE49-F238E27FC236}">
              <a16:creationId xmlns:a16="http://schemas.microsoft.com/office/drawing/2014/main" id="{00000000-0008-0000-0100-00003E000000}"/>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444500" y="164226875"/>
          <a:ext cx="1134745" cy="801370"/>
        </a:xfrm>
        <a:prstGeom prst="rect">
          <a:avLst/>
        </a:prstGeom>
        <a:noFill/>
      </xdr:spPr>
    </xdr:pic>
    <xdr:clientData/>
  </xdr:twoCellAnchor>
  <xdr:twoCellAnchor editAs="oneCell">
    <xdr:from>
      <xdr:col>1</xdr:col>
      <xdr:colOff>85725</xdr:colOff>
      <xdr:row>171</xdr:row>
      <xdr:rowOff>434975</xdr:rowOff>
    </xdr:from>
    <xdr:to>
      <xdr:col>1</xdr:col>
      <xdr:colOff>1008380</xdr:colOff>
      <xdr:row>171</xdr:row>
      <xdr:rowOff>1363980</xdr:rowOff>
    </xdr:to>
    <xdr:pic>
      <xdr:nvPicPr>
        <xdr:cNvPr id="63" name="Imagem 62">
          <a:extLst>
            <a:ext uri="{FF2B5EF4-FFF2-40B4-BE49-F238E27FC236}">
              <a16:creationId xmlns:a16="http://schemas.microsoft.com/office/drawing/2014/main" id="{00000000-0008-0000-0100-00003F000000}"/>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482600" y="167132000"/>
          <a:ext cx="925830" cy="925830"/>
        </a:xfrm>
        <a:prstGeom prst="rect">
          <a:avLst/>
        </a:prstGeom>
        <a:noFill/>
      </xdr:spPr>
    </xdr:pic>
    <xdr:clientData/>
  </xdr:twoCellAnchor>
  <xdr:twoCellAnchor editAs="oneCell">
    <xdr:from>
      <xdr:col>1</xdr:col>
      <xdr:colOff>76200</xdr:colOff>
      <xdr:row>73</xdr:row>
      <xdr:rowOff>428625</xdr:rowOff>
    </xdr:from>
    <xdr:to>
      <xdr:col>1</xdr:col>
      <xdr:colOff>1097915</xdr:colOff>
      <xdr:row>73</xdr:row>
      <xdr:rowOff>1450340</xdr:rowOff>
    </xdr:to>
    <xdr:pic>
      <xdr:nvPicPr>
        <xdr:cNvPr id="64" name="Imagem 63">
          <a:extLst>
            <a:ext uri="{FF2B5EF4-FFF2-40B4-BE49-F238E27FC236}">
              <a16:creationId xmlns:a16="http://schemas.microsoft.com/office/drawing/2014/main" id="{00000000-0008-0000-0100-000040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476250" y="81140300"/>
          <a:ext cx="1018540" cy="1021715"/>
        </a:xfrm>
        <a:prstGeom prst="rect">
          <a:avLst/>
        </a:prstGeom>
        <a:noFill/>
      </xdr:spPr>
    </xdr:pic>
    <xdr:clientData/>
  </xdr:twoCellAnchor>
  <xdr:twoCellAnchor editAs="oneCell">
    <xdr:from>
      <xdr:col>1</xdr:col>
      <xdr:colOff>85725</xdr:colOff>
      <xdr:row>175</xdr:row>
      <xdr:rowOff>381000</xdr:rowOff>
    </xdr:from>
    <xdr:to>
      <xdr:col>1</xdr:col>
      <xdr:colOff>1153795</xdr:colOff>
      <xdr:row>175</xdr:row>
      <xdr:rowOff>1449070</xdr:rowOff>
    </xdr:to>
    <xdr:pic>
      <xdr:nvPicPr>
        <xdr:cNvPr id="65" name="Imagem 64">
          <a:extLst>
            <a:ext uri="{FF2B5EF4-FFF2-40B4-BE49-F238E27FC236}">
              <a16:creationId xmlns:a16="http://schemas.microsoft.com/office/drawing/2014/main" id="{00000000-0008-0000-0100-000041000000}"/>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482600" y="173593125"/>
          <a:ext cx="1068070" cy="1068070"/>
        </a:xfrm>
        <a:prstGeom prst="rect">
          <a:avLst/>
        </a:prstGeom>
        <a:noFill/>
      </xdr:spPr>
    </xdr:pic>
    <xdr:clientData/>
  </xdr:twoCellAnchor>
  <xdr:twoCellAnchor editAs="oneCell">
    <xdr:from>
      <xdr:col>1</xdr:col>
      <xdr:colOff>47625</xdr:colOff>
      <xdr:row>179</xdr:row>
      <xdr:rowOff>0</xdr:rowOff>
    </xdr:from>
    <xdr:to>
      <xdr:col>1</xdr:col>
      <xdr:colOff>1047750</xdr:colOff>
      <xdr:row>179</xdr:row>
      <xdr:rowOff>678180</xdr:rowOff>
    </xdr:to>
    <xdr:pic>
      <xdr:nvPicPr>
        <xdr:cNvPr id="66" name="Imagem 65">
          <a:extLst>
            <a:ext uri="{FF2B5EF4-FFF2-40B4-BE49-F238E27FC236}">
              <a16:creationId xmlns:a16="http://schemas.microsoft.com/office/drawing/2014/main" id="{00000000-0008-0000-0100-000042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444500" y="180238400"/>
          <a:ext cx="1003300" cy="678180"/>
        </a:xfrm>
        <a:prstGeom prst="rect">
          <a:avLst/>
        </a:prstGeom>
        <a:noFill/>
      </xdr:spPr>
    </xdr:pic>
    <xdr:clientData/>
  </xdr:twoCellAnchor>
  <xdr:twoCellAnchor editAs="oneCell">
    <xdr:from>
      <xdr:col>1</xdr:col>
      <xdr:colOff>104775</xdr:colOff>
      <xdr:row>177</xdr:row>
      <xdr:rowOff>349250</xdr:rowOff>
    </xdr:from>
    <xdr:to>
      <xdr:col>1</xdr:col>
      <xdr:colOff>1163320</xdr:colOff>
      <xdr:row>177</xdr:row>
      <xdr:rowOff>1429385</xdr:rowOff>
    </xdr:to>
    <xdr:pic>
      <xdr:nvPicPr>
        <xdr:cNvPr id="67" name="Imagem 66">
          <a:extLst>
            <a:ext uri="{FF2B5EF4-FFF2-40B4-BE49-F238E27FC236}">
              <a16:creationId xmlns:a16="http://schemas.microsoft.com/office/drawing/2014/main" id="{00000000-0008-0000-0100-00004300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501650" y="176898300"/>
          <a:ext cx="1061720" cy="1073785"/>
        </a:xfrm>
        <a:prstGeom prst="rect">
          <a:avLst/>
        </a:prstGeom>
        <a:noFill/>
      </xdr:spPr>
    </xdr:pic>
    <xdr:clientData/>
  </xdr:twoCellAnchor>
  <xdr:twoCellAnchor editAs="oneCell">
    <xdr:from>
      <xdr:col>1</xdr:col>
      <xdr:colOff>47625</xdr:colOff>
      <xdr:row>72</xdr:row>
      <xdr:rowOff>495300</xdr:rowOff>
    </xdr:from>
    <xdr:to>
      <xdr:col>1</xdr:col>
      <xdr:colOff>568960</xdr:colOff>
      <xdr:row>72</xdr:row>
      <xdr:rowOff>1421765</xdr:rowOff>
    </xdr:to>
    <xdr:pic>
      <xdr:nvPicPr>
        <xdr:cNvPr id="68" name="Imagem 67">
          <a:extLst>
            <a:ext uri="{FF2B5EF4-FFF2-40B4-BE49-F238E27FC236}">
              <a16:creationId xmlns:a16="http://schemas.microsoft.com/office/drawing/2014/main" id="{00000000-0008-0000-0100-000044000000}"/>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444500" y="79743300"/>
          <a:ext cx="524510" cy="923290"/>
        </a:xfrm>
        <a:prstGeom prst="rect">
          <a:avLst/>
        </a:prstGeom>
        <a:noFill/>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7823B-CD64-4A38-8747-89F7D6C57B59}">
  <sheetPr>
    <pageSetUpPr fitToPage="1"/>
  </sheetPr>
  <dimension ref="A1:I48"/>
  <sheetViews>
    <sheetView tabSelected="1" view="pageBreakPreview" zoomScaleNormal="100" zoomScaleSheetLayoutView="100" workbookViewId="0">
      <selection activeCell="H26" sqref="H26:I26"/>
    </sheetView>
  </sheetViews>
  <sheetFormatPr defaultRowHeight="14.5" x14ac:dyDescent="0.35"/>
  <cols>
    <col min="1" max="1" width="6.36328125" customWidth="1"/>
    <col min="2" max="2" width="10.6328125" customWidth="1"/>
    <col min="3" max="3" width="11.453125" customWidth="1"/>
    <col min="4" max="4" width="11.54296875" customWidth="1"/>
    <col min="6" max="6" width="11.08984375" customWidth="1"/>
    <col min="7" max="7" width="11" customWidth="1"/>
    <col min="8" max="8" width="13.7265625" customWidth="1"/>
    <col min="9" max="9" width="13.1796875" customWidth="1"/>
  </cols>
  <sheetData>
    <row r="1" spans="1:9" x14ac:dyDescent="0.35">
      <c r="A1" s="29" t="s">
        <v>359</v>
      </c>
      <c r="B1" s="30"/>
      <c r="C1" s="30"/>
      <c r="D1" s="30"/>
      <c r="E1" s="30"/>
      <c r="F1" s="30"/>
      <c r="G1" s="30"/>
      <c r="H1" s="30"/>
      <c r="I1" s="30"/>
    </row>
    <row r="2" spans="1:9" x14ac:dyDescent="0.35">
      <c r="A2" s="31"/>
      <c r="B2" s="31"/>
      <c r="C2" s="31"/>
      <c r="D2" s="31"/>
      <c r="E2" s="31"/>
      <c r="F2" s="31"/>
      <c r="G2" s="31"/>
      <c r="H2" s="31"/>
      <c r="I2" s="31"/>
    </row>
    <row r="3" spans="1:9" x14ac:dyDescent="0.35">
      <c r="A3" s="37" t="s">
        <v>74</v>
      </c>
      <c r="B3" s="38"/>
      <c r="C3" s="39" t="s">
        <v>75</v>
      </c>
      <c r="D3" s="39"/>
      <c r="E3" s="39"/>
      <c r="F3" s="39"/>
      <c r="G3" s="39"/>
      <c r="H3" s="39"/>
      <c r="I3" s="40"/>
    </row>
    <row r="4" spans="1:9" x14ac:dyDescent="0.35">
      <c r="A4" s="41" t="s">
        <v>73</v>
      </c>
      <c r="B4" s="42"/>
      <c r="C4" s="27"/>
      <c r="D4" s="27"/>
      <c r="E4" s="27"/>
      <c r="F4" s="27"/>
      <c r="G4" s="27"/>
      <c r="H4" s="27"/>
      <c r="I4" s="28"/>
    </row>
    <row r="5" spans="1:9" x14ac:dyDescent="0.35">
      <c r="A5" s="37" t="s">
        <v>72</v>
      </c>
      <c r="B5" s="38"/>
      <c r="C5" s="27"/>
      <c r="D5" s="27"/>
      <c r="E5" s="27"/>
      <c r="F5" s="27"/>
      <c r="G5" s="27"/>
      <c r="H5" s="27"/>
      <c r="I5" s="28"/>
    </row>
    <row r="6" spans="1:9" x14ac:dyDescent="0.35">
      <c r="A6" s="18" t="s">
        <v>71</v>
      </c>
      <c r="B6" s="32"/>
      <c r="C6" s="32"/>
      <c r="D6" s="32"/>
      <c r="E6" s="32"/>
      <c r="F6" s="43" t="s">
        <v>70</v>
      </c>
      <c r="G6" s="43"/>
      <c r="H6" s="44"/>
      <c r="I6" s="45"/>
    </row>
    <row r="7" spans="1:9" x14ac:dyDescent="0.35">
      <c r="A7" s="37" t="s">
        <v>69</v>
      </c>
      <c r="B7" s="38"/>
      <c r="C7" s="27"/>
      <c r="D7" s="27"/>
      <c r="E7" s="27"/>
      <c r="F7" s="27"/>
      <c r="G7" s="27"/>
      <c r="H7" s="27"/>
      <c r="I7" s="28"/>
    </row>
    <row r="8" spans="1:9" x14ac:dyDescent="0.35">
      <c r="A8" s="18" t="s">
        <v>68</v>
      </c>
      <c r="B8" s="32"/>
      <c r="C8" s="32"/>
      <c r="D8" s="32"/>
      <c r="E8" s="32"/>
      <c r="F8" s="19" t="s">
        <v>67</v>
      </c>
      <c r="G8" s="27"/>
      <c r="H8" s="27"/>
      <c r="I8" s="28"/>
    </row>
    <row r="9" spans="1:9" x14ac:dyDescent="0.35">
      <c r="A9" s="20" t="s">
        <v>66</v>
      </c>
      <c r="B9" s="32"/>
      <c r="C9" s="32"/>
      <c r="D9" s="32"/>
      <c r="E9" s="32"/>
      <c r="F9" s="19" t="s">
        <v>65</v>
      </c>
      <c r="G9" s="27"/>
      <c r="H9" s="27"/>
      <c r="I9" s="28"/>
    </row>
    <row r="10" spans="1:9" x14ac:dyDescent="0.35">
      <c r="A10" s="37" t="s">
        <v>64</v>
      </c>
      <c r="B10" s="38"/>
      <c r="C10" s="27"/>
      <c r="D10" s="27"/>
      <c r="E10" s="27"/>
      <c r="F10" s="19" t="s">
        <v>63</v>
      </c>
      <c r="G10" s="27"/>
      <c r="H10" s="27"/>
      <c r="I10" s="28"/>
    </row>
    <row r="11" spans="1:9" x14ac:dyDescent="0.35">
      <c r="A11" s="18" t="s">
        <v>62</v>
      </c>
      <c r="B11" s="32"/>
      <c r="C11" s="32"/>
      <c r="D11" s="32"/>
      <c r="E11" s="16" t="s">
        <v>61</v>
      </c>
      <c r="F11" s="16"/>
      <c r="G11" s="27"/>
      <c r="H11" s="27"/>
      <c r="I11" s="28"/>
    </row>
    <row r="12" spans="1:9" x14ac:dyDescent="0.35">
      <c r="A12" s="37" t="s">
        <v>60</v>
      </c>
      <c r="B12" s="38"/>
      <c r="C12" s="38"/>
      <c r="D12" s="17"/>
      <c r="E12" s="43" t="s">
        <v>59</v>
      </c>
      <c r="F12" s="43"/>
      <c r="G12" s="17"/>
      <c r="H12" s="16" t="s">
        <v>58</v>
      </c>
      <c r="I12" s="15"/>
    </row>
    <row r="13" spans="1:9" ht="10" customHeight="1" x14ac:dyDescent="0.35">
      <c r="A13" s="1"/>
      <c r="B13" s="1"/>
      <c r="C13" s="1"/>
      <c r="D13" s="1"/>
      <c r="E13" s="1"/>
      <c r="F13" s="1"/>
      <c r="G13" s="1"/>
      <c r="H13" s="1"/>
      <c r="I13" s="1"/>
    </row>
    <row r="14" spans="1:9" x14ac:dyDescent="0.35">
      <c r="A14" s="47" t="s">
        <v>57</v>
      </c>
      <c r="B14" s="47"/>
      <c r="C14" s="47"/>
      <c r="D14" s="47"/>
      <c r="E14" s="47"/>
      <c r="F14" s="47"/>
      <c r="G14" s="47"/>
      <c r="H14" s="47"/>
      <c r="I14" s="47"/>
    </row>
    <row r="15" spans="1:9" ht="71" customHeight="1" x14ac:dyDescent="0.35">
      <c r="A15" s="48" t="s">
        <v>76</v>
      </c>
      <c r="B15" s="48"/>
      <c r="C15" s="48"/>
      <c r="D15" s="48"/>
      <c r="E15" s="48"/>
      <c r="F15" s="48"/>
      <c r="G15" s="48"/>
      <c r="H15" s="48"/>
      <c r="I15" s="48"/>
    </row>
    <row r="16" spans="1:9" ht="10" customHeight="1" x14ac:dyDescent="0.35">
      <c r="A16" s="14"/>
      <c r="B16" s="14"/>
      <c r="C16" s="14"/>
      <c r="D16" s="14"/>
      <c r="E16" s="14"/>
      <c r="F16" s="14"/>
      <c r="G16" s="14"/>
      <c r="H16" s="14"/>
      <c r="I16" s="14"/>
    </row>
    <row r="17" spans="1:9" ht="15" customHeight="1" x14ac:dyDescent="0.35">
      <c r="A17" s="49" t="s">
        <v>56</v>
      </c>
      <c r="B17" s="49"/>
      <c r="C17" s="49"/>
      <c r="D17" s="49"/>
      <c r="E17" s="49"/>
      <c r="F17" s="49"/>
      <c r="G17" s="49"/>
      <c r="H17" s="49"/>
      <c r="I17" s="49"/>
    </row>
    <row r="18" spans="1:9" ht="26.5" customHeight="1" x14ac:dyDescent="0.35">
      <c r="A18" s="48" t="s">
        <v>77</v>
      </c>
      <c r="B18" s="48"/>
      <c r="C18" s="48"/>
      <c r="D18" s="48"/>
      <c r="E18" s="48"/>
      <c r="F18" s="48"/>
      <c r="G18" s="48"/>
      <c r="H18" s="48"/>
      <c r="I18" s="48"/>
    </row>
    <row r="19" spans="1:9" ht="6.5" customHeight="1" x14ac:dyDescent="0.35">
      <c r="A19" s="3"/>
      <c r="B19" s="3"/>
      <c r="C19" s="3"/>
      <c r="D19" s="3"/>
      <c r="E19" s="3"/>
      <c r="F19" s="3"/>
      <c r="G19" s="3"/>
      <c r="H19" s="3"/>
      <c r="I19" s="3"/>
    </row>
    <row r="20" spans="1:9" ht="25" customHeight="1" x14ac:dyDescent="0.35">
      <c r="A20" s="34" t="s">
        <v>83</v>
      </c>
      <c r="B20" s="34"/>
      <c r="C20" s="34"/>
      <c r="D20" s="34"/>
      <c r="E20" s="34"/>
      <c r="F20" s="34"/>
      <c r="G20" s="34"/>
      <c r="H20" s="34"/>
      <c r="I20" s="34"/>
    </row>
    <row r="21" spans="1:9" ht="25" customHeight="1" x14ac:dyDescent="0.35">
      <c r="A21" s="34" t="s">
        <v>352</v>
      </c>
      <c r="B21" s="34"/>
      <c r="C21" s="34"/>
      <c r="D21" s="34"/>
      <c r="E21" s="34"/>
      <c r="F21" s="34"/>
      <c r="G21" s="34"/>
      <c r="H21" s="34"/>
      <c r="I21" s="34"/>
    </row>
    <row r="22" spans="1:9" ht="15" customHeight="1" x14ac:dyDescent="0.35">
      <c r="A22" s="35" t="s">
        <v>78</v>
      </c>
      <c r="B22" s="35"/>
      <c r="C22" s="35"/>
      <c r="D22" s="35"/>
      <c r="E22" s="35"/>
      <c r="F22" s="35"/>
      <c r="G22" s="35"/>
      <c r="H22" s="35" t="s">
        <v>79</v>
      </c>
      <c r="I22" s="35"/>
    </row>
    <row r="23" spans="1:9" ht="15" customHeight="1" x14ac:dyDescent="0.35">
      <c r="A23" s="25" t="s">
        <v>8</v>
      </c>
      <c r="B23" s="25"/>
      <c r="C23" s="25"/>
      <c r="D23" s="25"/>
      <c r="E23" s="25"/>
      <c r="F23" s="25"/>
      <c r="G23" s="25"/>
      <c r="H23" s="33">
        <f>'Serviços e Produtos Sob Demanda'!H38</f>
        <v>481697.49</v>
      </c>
      <c r="I23" s="33"/>
    </row>
    <row r="24" spans="1:9" ht="15" customHeight="1" x14ac:dyDescent="0.35">
      <c r="A24" s="26" t="s">
        <v>347</v>
      </c>
      <c r="B24" s="26"/>
      <c r="C24" s="26"/>
      <c r="D24" s="26"/>
      <c r="E24" s="26"/>
      <c r="F24" s="26"/>
      <c r="G24" s="26"/>
      <c r="H24" s="36">
        <f>'Serviços e Produtos Sob Demanda'!H75</f>
        <v>316830.51</v>
      </c>
      <c r="I24" s="36"/>
    </row>
    <row r="25" spans="1:9" ht="15" customHeight="1" x14ac:dyDescent="0.35">
      <c r="A25" s="25" t="s">
        <v>348</v>
      </c>
      <c r="B25" s="25"/>
      <c r="C25" s="25"/>
      <c r="D25" s="25"/>
      <c r="E25" s="25"/>
      <c r="F25" s="25"/>
      <c r="G25" s="25"/>
      <c r="H25" s="33">
        <f>'Serviços e Produtos Sob Demanda'!H94</f>
        <v>80744.62</v>
      </c>
      <c r="I25" s="33"/>
    </row>
    <row r="26" spans="1:9" ht="15" customHeight="1" x14ac:dyDescent="0.35">
      <c r="A26" s="26" t="s">
        <v>28</v>
      </c>
      <c r="B26" s="26"/>
      <c r="C26" s="26"/>
      <c r="D26" s="26"/>
      <c r="E26" s="26"/>
      <c r="F26" s="26"/>
      <c r="G26" s="26"/>
      <c r="H26" s="36">
        <f>'Serviços e Produtos Sob Demanda'!H101</f>
        <v>22566.66</v>
      </c>
      <c r="I26" s="36"/>
    </row>
    <row r="27" spans="1:9" ht="15" customHeight="1" x14ac:dyDescent="0.35">
      <c r="A27" s="25" t="s">
        <v>30</v>
      </c>
      <c r="B27" s="25"/>
      <c r="C27" s="25"/>
      <c r="D27" s="25"/>
      <c r="E27" s="25"/>
      <c r="F27" s="25"/>
      <c r="G27" s="25"/>
      <c r="H27" s="33">
        <f>ROUND(SUM(H28:I30),2)</f>
        <v>339511.6</v>
      </c>
      <c r="I27" s="33"/>
    </row>
    <row r="28" spans="1:9" ht="15" customHeight="1" x14ac:dyDescent="0.35">
      <c r="A28" s="25" t="s">
        <v>349</v>
      </c>
      <c r="B28" s="25"/>
      <c r="C28" s="25"/>
      <c r="D28" s="25"/>
      <c r="E28" s="25"/>
      <c r="F28" s="25"/>
      <c r="G28" s="25"/>
      <c r="H28" s="33">
        <f>'Serviços e Produtos Sob Demanda'!H119</f>
        <v>325394.09999999998</v>
      </c>
      <c r="I28" s="33"/>
    </row>
    <row r="29" spans="1:9" ht="15" customHeight="1" x14ac:dyDescent="0.35">
      <c r="A29" s="25" t="s">
        <v>350</v>
      </c>
      <c r="B29" s="25"/>
      <c r="C29" s="25"/>
      <c r="D29" s="25"/>
      <c r="E29" s="25"/>
      <c r="F29" s="25"/>
      <c r="G29" s="25"/>
      <c r="H29" s="33">
        <f>'Serviços e Produtos Sob Demanda'!H125</f>
        <v>9880</v>
      </c>
      <c r="I29" s="33"/>
    </row>
    <row r="30" spans="1:9" ht="15" customHeight="1" x14ac:dyDescent="0.35">
      <c r="A30" s="25" t="s">
        <v>351</v>
      </c>
      <c r="B30" s="25"/>
      <c r="C30" s="25"/>
      <c r="D30" s="25"/>
      <c r="E30" s="25"/>
      <c r="F30" s="25"/>
      <c r="G30" s="25"/>
      <c r="H30" s="33">
        <f>'Serviços e Produtos Sob Demanda'!H131</f>
        <v>4237.5</v>
      </c>
      <c r="I30" s="33"/>
    </row>
    <row r="31" spans="1:9" ht="15" customHeight="1" x14ac:dyDescent="0.35">
      <c r="A31" s="26" t="s">
        <v>32</v>
      </c>
      <c r="B31" s="26"/>
      <c r="C31" s="26"/>
      <c r="D31" s="26"/>
      <c r="E31" s="26"/>
      <c r="F31" s="26"/>
      <c r="G31" s="26"/>
      <c r="H31" s="36">
        <f>'Serviços e Produtos Sob Demanda'!H139</f>
        <v>25459.3</v>
      </c>
      <c r="I31" s="36"/>
    </row>
    <row r="32" spans="1:9" ht="15" customHeight="1" x14ac:dyDescent="0.35">
      <c r="A32" s="25" t="s">
        <v>260</v>
      </c>
      <c r="B32" s="25"/>
      <c r="C32" s="25"/>
      <c r="D32" s="25"/>
      <c r="E32" s="25"/>
      <c r="F32" s="25"/>
      <c r="G32" s="25"/>
      <c r="H32" s="33">
        <f>'Serviços e Produtos Sob Demanda'!H182</f>
        <v>869752.25</v>
      </c>
      <c r="I32" s="33"/>
    </row>
    <row r="33" spans="1:9" ht="15" customHeight="1" x14ac:dyDescent="0.35">
      <c r="A33" s="26" t="s">
        <v>80</v>
      </c>
      <c r="B33" s="26"/>
      <c r="C33" s="26"/>
      <c r="D33" s="26"/>
      <c r="E33" s="26"/>
      <c r="F33" s="26"/>
      <c r="G33" s="26"/>
      <c r="H33" s="36">
        <f>'Serviços e Produtos Sob Demanda'!H189</f>
        <v>116933.33</v>
      </c>
      <c r="I33" s="36"/>
    </row>
    <row r="34" spans="1:9" ht="15" customHeight="1" x14ac:dyDescent="0.35">
      <c r="A34" s="50" t="s">
        <v>81</v>
      </c>
      <c r="B34" s="50"/>
      <c r="C34" s="50"/>
      <c r="D34" s="50"/>
      <c r="E34" s="50"/>
      <c r="F34" s="50"/>
      <c r="G34" s="50"/>
      <c r="H34" s="51">
        <f>ROUND(H23+H24+H25+H26+H27+H31+H32+H33,2)</f>
        <v>2253495.7599999998</v>
      </c>
      <c r="I34" s="51"/>
    </row>
    <row r="35" spans="1:9" ht="10" customHeight="1" x14ac:dyDescent="0.35">
      <c r="A35" s="1"/>
      <c r="B35" s="1"/>
      <c r="C35" s="1"/>
      <c r="D35" s="1"/>
      <c r="E35" s="1"/>
      <c r="F35" s="1"/>
      <c r="G35" s="1"/>
      <c r="H35" s="1"/>
      <c r="I35" s="1"/>
    </row>
    <row r="36" spans="1:9" ht="19" customHeight="1" x14ac:dyDescent="0.35">
      <c r="A36" s="59" t="s">
        <v>55</v>
      </c>
      <c r="B36" s="59"/>
      <c r="C36" s="59"/>
      <c r="D36" s="59"/>
      <c r="E36" s="59"/>
      <c r="F36" s="59"/>
      <c r="G36" s="59"/>
      <c r="H36" s="59"/>
      <c r="I36" s="59"/>
    </row>
    <row r="37" spans="1:9" ht="43.5" customHeight="1" x14ac:dyDescent="0.35">
      <c r="A37" s="48" t="s">
        <v>54</v>
      </c>
      <c r="B37" s="48"/>
      <c r="C37" s="48"/>
      <c r="D37" s="48"/>
      <c r="E37" s="48"/>
      <c r="F37" s="48"/>
      <c r="G37" s="48"/>
      <c r="H37" s="48"/>
      <c r="I37" s="48"/>
    </row>
    <row r="38" spans="1:9" ht="30" customHeight="1" x14ac:dyDescent="0.35">
      <c r="A38" s="48" t="s">
        <v>53</v>
      </c>
      <c r="B38" s="48"/>
      <c r="C38" s="48"/>
      <c r="D38" s="48"/>
      <c r="E38" s="48"/>
      <c r="F38" s="48"/>
      <c r="G38" s="48"/>
      <c r="H38" s="48"/>
      <c r="I38" s="48"/>
    </row>
    <row r="39" spans="1:9" ht="30" customHeight="1" x14ac:dyDescent="0.35">
      <c r="A39" s="46" t="s">
        <v>52</v>
      </c>
      <c r="B39" s="46"/>
      <c r="C39" s="46"/>
      <c r="D39" s="46"/>
      <c r="E39" s="46"/>
      <c r="F39" s="46"/>
      <c r="G39" s="46"/>
      <c r="H39" s="46"/>
      <c r="I39" s="46"/>
    </row>
    <row r="40" spans="1:9" ht="10" customHeight="1" x14ac:dyDescent="0.35">
      <c r="A40" s="1"/>
      <c r="B40" s="1"/>
      <c r="C40" s="1"/>
      <c r="D40" s="1"/>
      <c r="E40" s="1"/>
      <c r="F40" s="1"/>
      <c r="G40" s="1"/>
      <c r="H40" s="1"/>
      <c r="I40" s="1"/>
    </row>
    <row r="41" spans="1:9" x14ac:dyDescent="0.35">
      <c r="A41" s="30" t="s">
        <v>51</v>
      </c>
      <c r="B41" s="30"/>
      <c r="C41" s="30"/>
      <c r="D41" s="53">
        <f>H34</f>
        <v>2253495.7599999998</v>
      </c>
      <c r="E41" s="53"/>
      <c r="F41" s="52" t="s">
        <v>50</v>
      </c>
      <c r="G41" s="52"/>
      <c r="H41" s="52"/>
      <c r="I41" s="52"/>
    </row>
    <row r="42" spans="1:9" ht="10" customHeight="1" x14ac:dyDescent="0.35">
      <c r="A42" s="1"/>
      <c r="B42" s="1"/>
      <c r="C42" s="1"/>
      <c r="D42" s="1"/>
      <c r="E42" s="1"/>
      <c r="F42" s="1"/>
      <c r="G42" s="1"/>
      <c r="H42" s="1"/>
      <c r="I42" s="1"/>
    </row>
    <row r="43" spans="1:9" ht="10" customHeight="1" x14ac:dyDescent="0.35">
      <c r="A43" s="1"/>
      <c r="B43" s="1"/>
      <c r="C43" s="1"/>
      <c r="D43" s="1"/>
      <c r="E43" s="1"/>
      <c r="F43" s="1"/>
      <c r="G43" s="1"/>
      <c r="H43" s="1"/>
      <c r="I43" s="1"/>
    </row>
    <row r="44" spans="1:9" x14ac:dyDescent="0.35">
      <c r="A44" s="1"/>
      <c r="B44" s="1"/>
      <c r="C44" s="1"/>
      <c r="D44" s="1"/>
      <c r="E44" s="55" t="s">
        <v>82</v>
      </c>
      <c r="F44" s="56"/>
      <c r="G44" s="57">
        <f ca="1">TODAY()</f>
        <v>45030</v>
      </c>
      <c r="H44" s="57"/>
      <c r="I44" s="58"/>
    </row>
    <row r="45" spans="1:9" x14ac:dyDescent="0.35">
      <c r="A45" s="1"/>
      <c r="B45" s="1"/>
      <c r="C45" s="1"/>
      <c r="D45" s="1"/>
      <c r="E45" s="1"/>
      <c r="F45" s="1"/>
      <c r="G45" s="1"/>
      <c r="H45" s="1"/>
      <c r="I45" s="1"/>
    </row>
    <row r="46" spans="1:9" x14ac:dyDescent="0.35">
      <c r="A46" s="30" t="s">
        <v>49</v>
      </c>
      <c r="B46" s="30"/>
      <c r="C46" s="54"/>
      <c r="D46" s="54"/>
      <c r="E46" s="54"/>
      <c r="F46" s="1"/>
      <c r="G46" s="1"/>
      <c r="H46" s="1"/>
      <c r="I46" s="1"/>
    </row>
    <row r="47" spans="1:9" x14ac:dyDescent="0.35">
      <c r="A47" s="13"/>
      <c r="B47" s="13"/>
      <c r="C47" s="52" t="s">
        <v>48</v>
      </c>
      <c r="D47" s="52"/>
      <c r="E47" s="52"/>
      <c r="F47" s="1"/>
      <c r="G47" s="1"/>
      <c r="H47" s="1"/>
      <c r="I47" s="1"/>
    </row>
    <row r="48" spans="1:9" x14ac:dyDescent="0.35">
      <c r="A48" s="1"/>
      <c r="B48" s="1"/>
      <c r="C48" s="52" t="s">
        <v>47</v>
      </c>
      <c r="D48" s="52"/>
      <c r="E48" s="52"/>
      <c r="F48" s="1"/>
      <c r="G48" s="1"/>
      <c r="H48" s="1"/>
      <c r="I48" s="1"/>
    </row>
  </sheetData>
  <mergeCells count="68">
    <mergeCell ref="A34:G34"/>
    <mergeCell ref="H34:I34"/>
    <mergeCell ref="A32:G32"/>
    <mergeCell ref="C48:E48"/>
    <mergeCell ref="A41:C41"/>
    <mergeCell ref="D41:E41"/>
    <mergeCell ref="F41:I41"/>
    <mergeCell ref="A46:B46"/>
    <mergeCell ref="C46:E46"/>
    <mergeCell ref="E44:F44"/>
    <mergeCell ref="G44:I44"/>
    <mergeCell ref="C47:E47"/>
    <mergeCell ref="A36:I36"/>
    <mergeCell ref="A37:I37"/>
    <mergeCell ref="A38:I38"/>
    <mergeCell ref="G9:I9"/>
    <mergeCell ref="H31:I31"/>
    <mergeCell ref="A28:G28"/>
    <mergeCell ref="H28:I28"/>
    <mergeCell ref="A29:G29"/>
    <mergeCell ref="H29:I29"/>
    <mergeCell ref="H6:I6"/>
    <mergeCell ref="A39:I39"/>
    <mergeCell ref="B8:E8"/>
    <mergeCell ref="B9:E9"/>
    <mergeCell ref="G8:I8"/>
    <mergeCell ref="A20:I20"/>
    <mergeCell ref="G11:I11"/>
    <mergeCell ref="B11:D11"/>
    <mergeCell ref="A12:C12"/>
    <mergeCell ref="E12:F12"/>
    <mergeCell ref="A14:I14"/>
    <mergeCell ref="A15:I15"/>
    <mergeCell ref="A17:I17"/>
    <mergeCell ref="A18:I18"/>
    <mergeCell ref="A26:G26"/>
    <mergeCell ref="A10:B10"/>
    <mergeCell ref="A33:G33"/>
    <mergeCell ref="H32:I32"/>
    <mergeCell ref="A21:I21"/>
    <mergeCell ref="A27:G27"/>
    <mergeCell ref="A31:G31"/>
    <mergeCell ref="H22:I22"/>
    <mergeCell ref="H23:I23"/>
    <mergeCell ref="H24:I24"/>
    <mergeCell ref="H25:I25"/>
    <mergeCell ref="H26:I26"/>
    <mergeCell ref="A30:G30"/>
    <mergeCell ref="H30:I30"/>
    <mergeCell ref="H27:I27"/>
    <mergeCell ref="A22:G22"/>
    <mergeCell ref="H33:I33"/>
    <mergeCell ref="A23:G23"/>
    <mergeCell ref="A24:G24"/>
    <mergeCell ref="A25:G25"/>
    <mergeCell ref="G10:I10"/>
    <mergeCell ref="A1:I2"/>
    <mergeCell ref="C10:E10"/>
    <mergeCell ref="B6:E6"/>
    <mergeCell ref="A3:B3"/>
    <mergeCell ref="C3:I3"/>
    <mergeCell ref="A4:B4"/>
    <mergeCell ref="A5:B5"/>
    <mergeCell ref="A7:B7"/>
    <mergeCell ref="C4:I4"/>
    <mergeCell ref="C5:I5"/>
    <mergeCell ref="F6:G6"/>
    <mergeCell ref="C7:I7"/>
  </mergeCells>
  <pageMargins left="0.51181102362204722" right="0.51181102362204722" top="0.78740157480314965" bottom="0.78740157480314965" header="0.31496062992125984" footer="0.31496062992125984"/>
  <pageSetup paperSize="9" scale="94" fitToHeight="0" orientation="portrait" r:id="rId1"/>
  <headerFooter>
    <oddFooter>&amp;CPágina &amp;P de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nchor moveWithCells="1">
                  <from>
                    <xdr:col>7</xdr:col>
                    <xdr:colOff>0</xdr:colOff>
                    <xdr:row>5</xdr:row>
                    <xdr:rowOff>12700</xdr:rowOff>
                  </from>
                  <to>
                    <xdr:col>7</xdr:col>
                    <xdr:colOff>774700</xdr:colOff>
                    <xdr:row>5</xdr:row>
                    <xdr:rowOff>171450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7</xdr:col>
                    <xdr:colOff>793750</xdr:colOff>
                    <xdr:row>5</xdr:row>
                    <xdr:rowOff>6350</xdr:rowOff>
                  </from>
                  <to>
                    <xdr:col>9</xdr:col>
                    <xdr:colOff>0</xdr:colOff>
                    <xdr:row>5</xdr:row>
                    <xdr:rowOff>171450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A87C0-3F40-4697-BF61-F062352B9B44}">
  <sheetPr>
    <pageSetUpPr fitToPage="1"/>
  </sheetPr>
  <dimension ref="A1:J191"/>
  <sheetViews>
    <sheetView view="pageBreakPreview" topLeftCell="A187" zoomScale="85" zoomScaleNormal="100" zoomScaleSheetLayoutView="85" workbookViewId="0">
      <selection activeCell="H192" sqref="H192"/>
    </sheetView>
  </sheetViews>
  <sheetFormatPr defaultRowHeight="14.5" x14ac:dyDescent="0.35"/>
  <cols>
    <col min="1" max="1" width="5.7265625" style="4" customWidth="1"/>
    <col min="2" max="2" width="24.453125" style="3" customWidth="1"/>
    <col min="3" max="3" width="62.26953125" style="3" customWidth="1"/>
    <col min="4" max="4" width="10.26953125" style="4" customWidth="1"/>
    <col min="5" max="5" width="10.54296875" style="4" customWidth="1"/>
    <col min="6" max="6" width="17.453125" style="4" customWidth="1"/>
    <col min="7" max="7" width="13.54296875" style="4" customWidth="1"/>
    <col min="8" max="8" width="15" style="4" customWidth="1"/>
    <col min="9" max="10" width="8.7265625" style="1"/>
  </cols>
  <sheetData>
    <row r="1" spans="1:8" ht="18" x14ac:dyDescent="0.4">
      <c r="A1" s="60" t="s">
        <v>1</v>
      </c>
      <c r="B1" s="60"/>
      <c r="C1" s="60"/>
      <c r="D1" s="60"/>
      <c r="E1" s="60"/>
      <c r="F1" s="60"/>
      <c r="G1" s="60"/>
      <c r="H1" s="60"/>
    </row>
    <row r="3" spans="1:8" ht="14.5" customHeight="1" x14ac:dyDescent="0.35">
      <c r="A3" s="61" t="s">
        <v>8</v>
      </c>
      <c r="B3" s="61"/>
      <c r="C3" s="61"/>
      <c r="D3" s="61"/>
      <c r="E3" s="61"/>
      <c r="F3" s="61"/>
      <c r="G3" s="61"/>
      <c r="H3" s="61"/>
    </row>
    <row r="5" spans="1:8" ht="26" x14ac:dyDescent="0.35">
      <c r="A5" s="2" t="s">
        <v>2</v>
      </c>
      <c r="B5" s="5" t="s">
        <v>3</v>
      </c>
      <c r="C5" s="2" t="s">
        <v>4</v>
      </c>
      <c r="D5" s="2" t="s">
        <v>5</v>
      </c>
      <c r="E5" s="2" t="s">
        <v>11</v>
      </c>
      <c r="F5" s="2" t="s">
        <v>10</v>
      </c>
      <c r="G5" s="6" t="s">
        <v>6</v>
      </c>
      <c r="H5" s="6" t="s">
        <v>7</v>
      </c>
    </row>
    <row r="6" spans="1:8" ht="75" x14ac:dyDescent="0.35">
      <c r="A6" s="22">
        <v>1</v>
      </c>
      <c r="B6" s="21" t="s">
        <v>9</v>
      </c>
      <c r="C6" s="21" t="s">
        <v>0</v>
      </c>
      <c r="D6" s="22" t="s">
        <v>85</v>
      </c>
      <c r="E6" s="22">
        <v>1</v>
      </c>
      <c r="F6" s="22">
        <v>10</v>
      </c>
      <c r="G6" s="23">
        <v>540.87</v>
      </c>
      <c r="H6" s="24">
        <f>ROUND(F6*G6,2)</f>
        <v>5408.7</v>
      </c>
    </row>
    <row r="7" spans="1:8" ht="37.5" x14ac:dyDescent="0.35">
      <c r="A7" s="22">
        <f>A6+1</f>
        <v>2</v>
      </c>
      <c r="B7" s="21" t="s">
        <v>353</v>
      </c>
      <c r="C7" s="21" t="s">
        <v>84</v>
      </c>
      <c r="D7" s="22" t="s">
        <v>85</v>
      </c>
      <c r="E7" s="22">
        <v>2</v>
      </c>
      <c r="F7" s="22">
        <v>80</v>
      </c>
      <c r="G7" s="23">
        <v>132.21</v>
      </c>
      <c r="H7" s="24">
        <f>ROUND(F7*G7,2)</f>
        <v>10576.8</v>
      </c>
    </row>
    <row r="8" spans="1:8" s="1" customFormat="1" ht="25" x14ac:dyDescent="0.25">
      <c r="A8" s="22">
        <f>A7+1</f>
        <v>3</v>
      </c>
      <c r="B8" s="21" t="s">
        <v>86</v>
      </c>
      <c r="C8" s="21" t="s">
        <v>35</v>
      </c>
      <c r="D8" s="22" t="s">
        <v>12</v>
      </c>
      <c r="E8" s="22">
        <v>2</v>
      </c>
      <c r="F8" s="22">
        <v>134</v>
      </c>
      <c r="G8" s="23">
        <v>144.22999999999999</v>
      </c>
      <c r="H8" s="24">
        <f>ROUND(F8*G8,2)</f>
        <v>19326.82</v>
      </c>
    </row>
    <row r="9" spans="1:8" s="1" customFormat="1" ht="62.5" x14ac:dyDescent="0.25">
      <c r="A9" s="22">
        <f t="shared" ref="A9:A37" si="0">A8+1</f>
        <v>4</v>
      </c>
      <c r="B9" s="21" t="s">
        <v>13</v>
      </c>
      <c r="C9" s="21" t="s">
        <v>36</v>
      </c>
      <c r="D9" s="22" t="s">
        <v>85</v>
      </c>
      <c r="E9" s="22">
        <v>1</v>
      </c>
      <c r="F9" s="22">
        <v>20</v>
      </c>
      <c r="G9" s="23">
        <v>96.16</v>
      </c>
      <c r="H9" s="24">
        <f>ROUND(F9*G9,2)</f>
        <v>1923.2</v>
      </c>
    </row>
    <row r="10" spans="1:8" s="1" customFormat="1" ht="75" x14ac:dyDescent="0.25">
      <c r="A10" s="22">
        <f t="shared" si="0"/>
        <v>5</v>
      </c>
      <c r="B10" s="21" t="s">
        <v>87</v>
      </c>
      <c r="C10" s="21" t="s">
        <v>42</v>
      </c>
      <c r="D10" s="22" t="s">
        <v>94</v>
      </c>
      <c r="E10" s="22">
        <v>1</v>
      </c>
      <c r="F10" s="22">
        <v>2</v>
      </c>
      <c r="G10" s="23">
        <v>6000</v>
      </c>
      <c r="H10" s="24">
        <f>ROUND(F10*G10,2)</f>
        <v>12000</v>
      </c>
    </row>
    <row r="11" spans="1:8" s="1" customFormat="1" ht="87.5" x14ac:dyDescent="0.25">
      <c r="A11" s="22">
        <f t="shared" si="0"/>
        <v>6</v>
      </c>
      <c r="B11" s="21" t="s">
        <v>88</v>
      </c>
      <c r="C11" s="21" t="s">
        <v>89</v>
      </c>
      <c r="D11" s="22" t="s">
        <v>12</v>
      </c>
      <c r="E11" s="22">
        <v>1</v>
      </c>
      <c r="F11" s="22">
        <v>6</v>
      </c>
      <c r="G11" s="23">
        <v>466.67</v>
      </c>
      <c r="H11" s="24">
        <f>ROUND(F11*G11,2)</f>
        <v>2800.02</v>
      </c>
    </row>
    <row r="12" spans="1:8" s="1" customFormat="1" ht="75" x14ac:dyDescent="0.25">
      <c r="A12" s="22">
        <f t="shared" si="0"/>
        <v>7</v>
      </c>
      <c r="B12" s="21" t="s">
        <v>14</v>
      </c>
      <c r="C12" s="21" t="s">
        <v>90</v>
      </c>
      <c r="D12" s="22" t="s">
        <v>12</v>
      </c>
      <c r="E12" s="22">
        <v>2</v>
      </c>
      <c r="F12" s="22">
        <v>16</v>
      </c>
      <c r="G12" s="23">
        <v>233.33</v>
      </c>
      <c r="H12" s="24">
        <f>ROUND(F12*G12,2)</f>
        <v>3733.28</v>
      </c>
    </row>
    <row r="13" spans="1:8" s="1" customFormat="1" ht="37.5" x14ac:dyDescent="0.25">
      <c r="A13" s="22">
        <f t="shared" si="0"/>
        <v>8</v>
      </c>
      <c r="B13" s="21" t="s">
        <v>91</v>
      </c>
      <c r="C13" s="21" t="s">
        <v>38</v>
      </c>
      <c r="D13" s="22" t="s">
        <v>85</v>
      </c>
      <c r="E13" s="22">
        <v>1</v>
      </c>
      <c r="F13" s="22">
        <v>13</v>
      </c>
      <c r="G13" s="23">
        <v>120.19</v>
      </c>
      <c r="H13" s="24">
        <f>ROUND(F13*G13,2)</f>
        <v>1562.47</v>
      </c>
    </row>
    <row r="14" spans="1:8" s="1" customFormat="1" ht="75" x14ac:dyDescent="0.25">
      <c r="A14" s="22">
        <f t="shared" si="0"/>
        <v>9</v>
      </c>
      <c r="B14" s="21" t="s">
        <v>15</v>
      </c>
      <c r="C14" s="21" t="s">
        <v>45</v>
      </c>
      <c r="D14" s="22" t="s">
        <v>85</v>
      </c>
      <c r="E14" s="22">
        <v>1</v>
      </c>
      <c r="F14" s="22">
        <v>31</v>
      </c>
      <c r="G14" s="23">
        <v>750</v>
      </c>
      <c r="H14" s="24">
        <f>ROUND(F14*G14,2)</f>
        <v>23250</v>
      </c>
    </row>
    <row r="15" spans="1:8" s="1" customFormat="1" ht="100" x14ac:dyDescent="0.25">
      <c r="A15" s="22">
        <f t="shared" si="0"/>
        <v>10</v>
      </c>
      <c r="B15" s="21" t="s">
        <v>16</v>
      </c>
      <c r="C15" s="21" t="s">
        <v>46</v>
      </c>
      <c r="D15" s="22" t="s">
        <v>85</v>
      </c>
      <c r="E15" s="22">
        <v>1</v>
      </c>
      <c r="F15" s="22">
        <v>31</v>
      </c>
      <c r="G15" s="23">
        <v>2266.67</v>
      </c>
      <c r="H15" s="24">
        <f>ROUND(F15*G15,2)</f>
        <v>70266.77</v>
      </c>
    </row>
    <row r="16" spans="1:8" s="1" customFormat="1" ht="75" x14ac:dyDescent="0.25">
      <c r="A16" s="22">
        <f t="shared" si="0"/>
        <v>11</v>
      </c>
      <c r="B16" s="21" t="s">
        <v>93</v>
      </c>
      <c r="C16" s="21" t="s">
        <v>92</v>
      </c>
      <c r="D16" s="22" t="s">
        <v>85</v>
      </c>
      <c r="E16" s="22">
        <v>1</v>
      </c>
      <c r="F16" s="22">
        <v>16</v>
      </c>
      <c r="G16" s="23">
        <v>463.33</v>
      </c>
      <c r="H16" s="24">
        <f>ROUND(F16*G16,2)</f>
        <v>7413.28</v>
      </c>
    </row>
    <row r="17" spans="1:8" s="1" customFormat="1" ht="37.5" x14ac:dyDescent="0.25">
      <c r="A17" s="22">
        <f t="shared" si="0"/>
        <v>12</v>
      </c>
      <c r="B17" s="21" t="s">
        <v>95</v>
      </c>
      <c r="C17" s="21" t="s">
        <v>96</v>
      </c>
      <c r="D17" s="22" t="s">
        <v>97</v>
      </c>
      <c r="E17" s="22">
        <v>1</v>
      </c>
      <c r="F17" s="22">
        <v>2</v>
      </c>
      <c r="G17" s="23">
        <v>540.87</v>
      </c>
      <c r="H17" s="24">
        <f>ROUND(F17*G17,2)</f>
        <v>1081.74</v>
      </c>
    </row>
    <row r="18" spans="1:8" s="1" customFormat="1" ht="25" x14ac:dyDescent="0.25">
      <c r="A18" s="22">
        <f t="shared" si="0"/>
        <v>13</v>
      </c>
      <c r="B18" s="21" t="s">
        <v>98</v>
      </c>
      <c r="C18" s="21" t="s">
        <v>99</v>
      </c>
      <c r="D18" s="22" t="s">
        <v>100</v>
      </c>
      <c r="E18" s="22">
        <v>1</v>
      </c>
      <c r="F18" s="22">
        <v>2</v>
      </c>
      <c r="G18" s="23">
        <v>400</v>
      </c>
      <c r="H18" s="24">
        <f>ROUND(F18*G18,2)</f>
        <v>800</v>
      </c>
    </row>
    <row r="19" spans="1:8" s="1" customFormat="1" ht="62.5" x14ac:dyDescent="0.25">
      <c r="A19" s="22">
        <f t="shared" si="0"/>
        <v>14</v>
      </c>
      <c r="B19" s="21" t="s">
        <v>101</v>
      </c>
      <c r="C19" s="21" t="s">
        <v>102</v>
      </c>
      <c r="D19" s="22" t="s">
        <v>100</v>
      </c>
      <c r="E19" s="22">
        <v>10</v>
      </c>
      <c r="F19" s="22">
        <v>80</v>
      </c>
      <c r="G19" s="23">
        <v>263.33</v>
      </c>
      <c r="H19" s="24">
        <f>ROUND(F19*G19,2)</f>
        <v>21066.400000000001</v>
      </c>
    </row>
    <row r="20" spans="1:8" s="1" customFormat="1" ht="29.5" customHeight="1" x14ac:dyDescent="0.25">
      <c r="A20" s="22">
        <f t="shared" si="0"/>
        <v>15</v>
      </c>
      <c r="B20" s="21" t="s">
        <v>103</v>
      </c>
      <c r="C20" s="21" t="s">
        <v>345</v>
      </c>
      <c r="D20" s="22" t="s">
        <v>12</v>
      </c>
      <c r="E20" s="22">
        <v>1</v>
      </c>
      <c r="F20" s="22">
        <v>20</v>
      </c>
      <c r="G20" s="23">
        <v>140.62</v>
      </c>
      <c r="H20" s="24">
        <f>ROUND(F20*G20,2)</f>
        <v>2812.4</v>
      </c>
    </row>
    <row r="21" spans="1:8" s="1" customFormat="1" ht="25" x14ac:dyDescent="0.25">
      <c r="A21" s="22">
        <f t="shared" si="0"/>
        <v>16</v>
      </c>
      <c r="B21" s="21" t="s">
        <v>104</v>
      </c>
      <c r="C21" s="21" t="s">
        <v>346</v>
      </c>
      <c r="D21" s="22" t="s">
        <v>12</v>
      </c>
      <c r="E21" s="22">
        <v>1</v>
      </c>
      <c r="F21" s="22">
        <v>24</v>
      </c>
      <c r="G21" s="23">
        <v>140.62</v>
      </c>
      <c r="H21" s="24">
        <f>ROUND(F21*G21,2)</f>
        <v>3374.88</v>
      </c>
    </row>
    <row r="22" spans="1:8" s="1" customFormat="1" ht="62.5" x14ac:dyDescent="0.25">
      <c r="A22" s="22">
        <f t="shared" si="0"/>
        <v>17</v>
      </c>
      <c r="B22" s="21" t="s">
        <v>105</v>
      </c>
      <c r="C22" s="21" t="s">
        <v>106</v>
      </c>
      <c r="D22" s="22" t="s">
        <v>97</v>
      </c>
      <c r="E22" s="22">
        <v>1</v>
      </c>
      <c r="F22" s="22">
        <v>12</v>
      </c>
      <c r="G22" s="23">
        <v>105</v>
      </c>
      <c r="H22" s="24">
        <f>ROUND(F22*G22,2)</f>
        <v>1260</v>
      </c>
    </row>
    <row r="23" spans="1:8" s="1" customFormat="1" ht="37.5" x14ac:dyDescent="0.25">
      <c r="A23" s="22">
        <f t="shared" si="0"/>
        <v>18</v>
      </c>
      <c r="B23" s="21" t="s">
        <v>107</v>
      </c>
      <c r="C23" s="21" t="s">
        <v>108</v>
      </c>
      <c r="D23" s="22" t="s">
        <v>100</v>
      </c>
      <c r="E23" s="22">
        <v>1</v>
      </c>
      <c r="F23" s="22">
        <v>2</v>
      </c>
      <c r="G23" s="23">
        <v>700</v>
      </c>
      <c r="H23" s="24">
        <f>ROUND(F23*G23,2)</f>
        <v>1400</v>
      </c>
    </row>
    <row r="24" spans="1:8" s="1" customFormat="1" ht="37.5" x14ac:dyDescent="0.25">
      <c r="A24" s="22">
        <f t="shared" si="0"/>
        <v>19</v>
      </c>
      <c r="B24" s="21" t="s">
        <v>111</v>
      </c>
      <c r="C24" s="21" t="s">
        <v>109</v>
      </c>
      <c r="D24" s="22" t="s">
        <v>100</v>
      </c>
      <c r="E24" s="22">
        <v>1</v>
      </c>
      <c r="F24" s="22">
        <v>2</v>
      </c>
      <c r="G24" s="23">
        <v>843.33</v>
      </c>
      <c r="H24" s="24">
        <f>ROUND(F24*G24,2)</f>
        <v>1686.66</v>
      </c>
    </row>
    <row r="25" spans="1:8" s="1" customFormat="1" ht="37.5" x14ac:dyDescent="0.25">
      <c r="A25" s="22">
        <f t="shared" si="0"/>
        <v>20</v>
      </c>
      <c r="B25" s="21" t="s">
        <v>112</v>
      </c>
      <c r="C25" s="21" t="s">
        <v>110</v>
      </c>
      <c r="D25" s="22" t="s">
        <v>100</v>
      </c>
      <c r="E25" s="22">
        <v>1</v>
      </c>
      <c r="F25" s="22">
        <v>2</v>
      </c>
      <c r="G25" s="23">
        <v>966.67</v>
      </c>
      <c r="H25" s="24">
        <f>ROUND(F25*G25,2)</f>
        <v>1933.34</v>
      </c>
    </row>
    <row r="26" spans="1:8" s="1" customFormat="1" ht="37.5" x14ac:dyDescent="0.25">
      <c r="A26" s="22">
        <f t="shared" si="0"/>
        <v>21</v>
      </c>
      <c r="B26" s="21" t="s">
        <v>113</v>
      </c>
      <c r="C26" s="21" t="s">
        <v>114</v>
      </c>
      <c r="D26" s="22" t="s">
        <v>100</v>
      </c>
      <c r="E26" s="22">
        <v>1</v>
      </c>
      <c r="F26" s="22">
        <v>10</v>
      </c>
      <c r="G26" s="23">
        <v>336.67</v>
      </c>
      <c r="H26" s="24">
        <f>ROUND(F26*G26,2)</f>
        <v>3366.7</v>
      </c>
    </row>
    <row r="27" spans="1:8" s="1" customFormat="1" ht="37.5" x14ac:dyDescent="0.25">
      <c r="A27" s="22">
        <f t="shared" si="0"/>
        <v>22</v>
      </c>
      <c r="B27" s="21" t="s">
        <v>115</v>
      </c>
      <c r="C27" s="21" t="s">
        <v>116</v>
      </c>
      <c r="D27" s="22" t="s">
        <v>100</v>
      </c>
      <c r="E27" s="22">
        <v>1</v>
      </c>
      <c r="F27" s="22">
        <v>10</v>
      </c>
      <c r="G27" s="23">
        <v>870</v>
      </c>
      <c r="H27" s="24">
        <f>ROUND(F27*G27,2)</f>
        <v>8700</v>
      </c>
    </row>
    <row r="28" spans="1:8" s="1" customFormat="1" ht="37.5" x14ac:dyDescent="0.25">
      <c r="A28" s="22">
        <f t="shared" si="0"/>
        <v>23</v>
      </c>
      <c r="B28" s="21" t="s">
        <v>117</v>
      </c>
      <c r="C28" s="21" t="s">
        <v>118</v>
      </c>
      <c r="D28" s="22" t="s">
        <v>100</v>
      </c>
      <c r="E28" s="22">
        <v>1</v>
      </c>
      <c r="F28" s="22">
        <v>4</v>
      </c>
      <c r="G28" s="23">
        <v>713.33</v>
      </c>
      <c r="H28" s="24">
        <f>ROUND(F28*G28,2)</f>
        <v>2853.32</v>
      </c>
    </row>
    <row r="29" spans="1:8" s="1" customFormat="1" ht="87.5" x14ac:dyDescent="0.25">
      <c r="A29" s="22">
        <f t="shared" si="0"/>
        <v>24</v>
      </c>
      <c r="B29" s="21" t="s">
        <v>119</v>
      </c>
      <c r="C29" s="21" t="s">
        <v>120</v>
      </c>
      <c r="D29" s="22" t="s">
        <v>18</v>
      </c>
      <c r="E29" s="22">
        <v>1</v>
      </c>
      <c r="F29" s="22">
        <v>10</v>
      </c>
      <c r="G29" s="23">
        <v>144.22999999999999</v>
      </c>
      <c r="H29" s="24">
        <f>ROUND(F29*G29,2)</f>
        <v>1442.3</v>
      </c>
    </row>
    <row r="30" spans="1:8" s="1" customFormat="1" ht="37.5" x14ac:dyDescent="0.25">
      <c r="A30" s="22">
        <f t="shared" si="0"/>
        <v>25</v>
      </c>
      <c r="B30" s="21" t="s">
        <v>121</v>
      </c>
      <c r="C30" s="21" t="s">
        <v>122</v>
      </c>
      <c r="D30" s="22" t="s">
        <v>85</v>
      </c>
      <c r="E30" s="22">
        <v>1</v>
      </c>
      <c r="F30" s="22">
        <v>17</v>
      </c>
      <c r="G30" s="23">
        <v>400</v>
      </c>
      <c r="H30" s="24">
        <f>ROUND(F30*G30,2)</f>
        <v>6800</v>
      </c>
    </row>
    <row r="31" spans="1:8" s="1" customFormat="1" ht="12.5" x14ac:dyDescent="0.25">
      <c r="A31" s="22">
        <f t="shared" si="0"/>
        <v>26</v>
      </c>
      <c r="B31" s="21" t="s">
        <v>204</v>
      </c>
      <c r="C31" s="21" t="s">
        <v>205</v>
      </c>
      <c r="D31" s="22" t="s">
        <v>100</v>
      </c>
      <c r="E31" s="22">
        <v>1</v>
      </c>
      <c r="F31" s="22">
        <v>2</v>
      </c>
      <c r="G31" s="23">
        <v>1562.51</v>
      </c>
      <c r="H31" s="24">
        <f>ROUND(F31*G31,2)</f>
        <v>3125.02</v>
      </c>
    </row>
    <row r="32" spans="1:8" s="1" customFormat="1" ht="100" x14ac:dyDescent="0.25">
      <c r="A32" s="22">
        <f t="shared" si="0"/>
        <v>27</v>
      </c>
      <c r="B32" s="21" t="s">
        <v>206</v>
      </c>
      <c r="C32" s="21" t="s">
        <v>207</v>
      </c>
      <c r="D32" s="22" t="s">
        <v>85</v>
      </c>
      <c r="E32" s="22">
        <v>1</v>
      </c>
      <c r="F32" s="22">
        <v>1</v>
      </c>
      <c r="G32" s="23">
        <v>21000</v>
      </c>
      <c r="H32" s="24">
        <f>ROUND(F32*G32,2)</f>
        <v>21000</v>
      </c>
    </row>
    <row r="33" spans="1:8" s="1" customFormat="1" ht="100" x14ac:dyDescent="0.25">
      <c r="A33" s="22">
        <f t="shared" si="0"/>
        <v>28</v>
      </c>
      <c r="B33" s="21" t="s">
        <v>208</v>
      </c>
      <c r="C33" s="21" t="s">
        <v>209</v>
      </c>
      <c r="D33" s="22" t="s">
        <v>85</v>
      </c>
      <c r="E33" s="22">
        <v>1</v>
      </c>
      <c r="F33" s="22">
        <v>1</v>
      </c>
      <c r="G33" s="23">
        <v>13266.67</v>
      </c>
      <c r="H33" s="24">
        <f>ROUND(F33*G33,2)</f>
        <v>13266.67</v>
      </c>
    </row>
    <row r="34" spans="1:8" s="1" customFormat="1" ht="62.5" x14ac:dyDescent="0.25">
      <c r="A34" s="22">
        <f t="shared" si="0"/>
        <v>29</v>
      </c>
      <c r="B34" s="21" t="s">
        <v>134</v>
      </c>
      <c r="C34" s="21" t="s">
        <v>135</v>
      </c>
      <c r="D34" s="22" t="s">
        <v>85</v>
      </c>
      <c r="E34" s="22">
        <v>1</v>
      </c>
      <c r="F34" s="22">
        <v>16</v>
      </c>
      <c r="G34" s="23">
        <v>4800</v>
      </c>
      <c r="H34" s="24">
        <f>ROUND(F34*G34,2)</f>
        <v>76800</v>
      </c>
    </row>
    <row r="35" spans="1:8" s="1" customFormat="1" ht="50" x14ac:dyDescent="0.25">
      <c r="A35" s="22">
        <f t="shared" si="0"/>
        <v>30</v>
      </c>
      <c r="B35" s="21" t="s">
        <v>136</v>
      </c>
      <c r="C35" s="21" t="s">
        <v>137</v>
      </c>
      <c r="D35" s="22" t="s">
        <v>85</v>
      </c>
      <c r="E35" s="22">
        <v>1</v>
      </c>
      <c r="F35" s="22">
        <v>6</v>
      </c>
      <c r="G35" s="23">
        <v>4166.67</v>
      </c>
      <c r="H35" s="24">
        <f>ROUND(F35*G35,2)</f>
        <v>25000.02</v>
      </c>
    </row>
    <row r="36" spans="1:8" s="1" customFormat="1" ht="50" x14ac:dyDescent="0.25">
      <c r="A36" s="22">
        <f t="shared" si="0"/>
        <v>31</v>
      </c>
      <c r="B36" s="21" t="s">
        <v>138</v>
      </c>
      <c r="C36" s="21" t="s">
        <v>139</v>
      </c>
      <c r="D36" s="22" t="s">
        <v>100</v>
      </c>
      <c r="E36" s="22">
        <v>1</v>
      </c>
      <c r="F36" s="22">
        <v>10</v>
      </c>
      <c r="G36" s="23">
        <v>5966.67</v>
      </c>
      <c r="H36" s="24">
        <f>ROUND(F36*G36,2)</f>
        <v>59666.7</v>
      </c>
    </row>
    <row r="37" spans="1:8" s="1" customFormat="1" ht="112.5" x14ac:dyDescent="0.25">
      <c r="A37" s="22">
        <f t="shared" si="0"/>
        <v>32</v>
      </c>
      <c r="B37" s="21" t="s">
        <v>140</v>
      </c>
      <c r="C37" s="21" t="s">
        <v>141</v>
      </c>
      <c r="D37" s="22" t="s">
        <v>100</v>
      </c>
      <c r="E37" s="22">
        <v>1</v>
      </c>
      <c r="F37" s="22">
        <v>10</v>
      </c>
      <c r="G37" s="23">
        <v>6600</v>
      </c>
      <c r="H37" s="24">
        <f>ROUND(F37*G37,2)</f>
        <v>66000</v>
      </c>
    </row>
    <row r="38" spans="1:8" s="1" customFormat="1" ht="13" x14ac:dyDescent="0.25">
      <c r="A38" s="62" t="s">
        <v>24</v>
      </c>
      <c r="B38" s="62"/>
      <c r="C38" s="62"/>
      <c r="D38" s="62"/>
      <c r="E38" s="62"/>
      <c r="F38" s="62"/>
      <c r="G38" s="62"/>
      <c r="H38" s="11">
        <f>ROUND(SUM(H6:H37),2)</f>
        <v>481697.49</v>
      </c>
    </row>
    <row r="40" spans="1:8" s="1" customFormat="1" ht="14.5" customHeight="1" x14ac:dyDescent="0.3">
      <c r="A40" s="61" t="s">
        <v>17</v>
      </c>
      <c r="B40" s="61"/>
      <c r="C40" s="61"/>
      <c r="D40" s="61"/>
      <c r="E40" s="61"/>
      <c r="F40" s="61"/>
      <c r="G40" s="61"/>
      <c r="H40" s="61"/>
    </row>
    <row r="42" spans="1:8" s="1" customFormat="1" ht="26" x14ac:dyDescent="0.25">
      <c r="A42" s="2" t="s">
        <v>2</v>
      </c>
      <c r="B42" s="5" t="s">
        <v>3</v>
      </c>
      <c r="C42" s="2" t="s">
        <v>4</v>
      </c>
      <c r="D42" s="2" t="s">
        <v>5</v>
      </c>
      <c r="E42" s="2" t="s">
        <v>11</v>
      </c>
      <c r="F42" s="2" t="s">
        <v>10</v>
      </c>
      <c r="G42" s="6" t="s">
        <v>6</v>
      </c>
      <c r="H42" s="6" t="s">
        <v>7</v>
      </c>
    </row>
    <row r="43" spans="1:8" s="1" customFormat="1" ht="50" x14ac:dyDescent="0.25">
      <c r="A43" s="22">
        <f>A37+1</f>
        <v>33</v>
      </c>
      <c r="B43" s="21" t="s">
        <v>25</v>
      </c>
      <c r="C43" s="21" t="s">
        <v>123</v>
      </c>
      <c r="D43" s="22" t="s">
        <v>85</v>
      </c>
      <c r="E43" s="22">
        <v>1</v>
      </c>
      <c r="F43" s="22">
        <v>50</v>
      </c>
      <c r="G43" s="23">
        <v>250</v>
      </c>
      <c r="H43" s="24">
        <f>ROUND(F43*G43,2)</f>
        <v>12500</v>
      </c>
    </row>
    <row r="44" spans="1:8" s="1" customFormat="1" ht="37.5" x14ac:dyDescent="0.25">
      <c r="A44" s="22">
        <f>A43+1</f>
        <v>34</v>
      </c>
      <c r="B44" s="21" t="s">
        <v>124</v>
      </c>
      <c r="C44" s="21" t="s">
        <v>125</v>
      </c>
      <c r="D44" s="22" t="s">
        <v>85</v>
      </c>
      <c r="E44" s="22">
        <v>1</v>
      </c>
      <c r="F44" s="22">
        <v>18</v>
      </c>
      <c r="G44" s="23">
        <v>2333.33</v>
      </c>
      <c r="H44" s="24">
        <f>ROUND(F44*G44,2)</f>
        <v>41999.94</v>
      </c>
    </row>
    <row r="45" spans="1:8" s="1" customFormat="1" ht="125" x14ac:dyDescent="0.25">
      <c r="A45" s="22">
        <f t="shared" ref="A45:A74" si="1">A44+1</f>
        <v>35</v>
      </c>
      <c r="B45" s="21" t="s">
        <v>354</v>
      </c>
      <c r="C45" s="21" t="s">
        <v>126</v>
      </c>
      <c r="D45" s="22" t="s">
        <v>85</v>
      </c>
      <c r="E45" s="22">
        <v>1</v>
      </c>
      <c r="F45" s="22">
        <v>50</v>
      </c>
      <c r="G45" s="23">
        <v>1805.3</v>
      </c>
      <c r="H45" s="24">
        <f>ROUND(F45*G45,2)</f>
        <v>90265</v>
      </c>
    </row>
    <row r="46" spans="1:8" s="1" customFormat="1" ht="87.5" x14ac:dyDescent="0.25">
      <c r="A46" s="22">
        <f t="shared" si="1"/>
        <v>36</v>
      </c>
      <c r="B46" s="21" t="s">
        <v>127</v>
      </c>
      <c r="C46" s="21" t="s">
        <v>128</v>
      </c>
      <c r="D46" s="22" t="s">
        <v>129</v>
      </c>
      <c r="E46" s="22">
        <v>1</v>
      </c>
      <c r="F46" s="22">
        <v>50</v>
      </c>
      <c r="G46" s="23">
        <v>427.89</v>
      </c>
      <c r="H46" s="24">
        <f>ROUND(F46*G46,2)</f>
        <v>21394.5</v>
      </c>
    </row>
    <row r="47" spans="1:8" s="1" customFormat="1" ht="62.5" x14ac:dyDescent="0.25">
      <c r="A47" s="22">
        <f t="shared" si="1"/>
        <v>37</v>
      </c>
      <c r="B47" s="21" t="s">
        <v>20</v>
      </c>
      <c r="C47" s="21" t="s">
        <v>130</v>
      </c>
      <c r="D47" s="22" t="s">
        <v>18</v>
      </c>
      <c r="E47" s="22">
        <v>1</v>
      </c>
      <c r="F47" s="22">
        <v>8</v>
      </c>
      <c r="G47" s="23">
        <v>2445.91</v>
      </c>
      <c r="H47" s="24">
        <f>ROUND(F47*G47,2)</f>
        <v>19567.28</v>
      </c>
    </row>
    <row r="48" spans="1:8" s="1" customFormat="1" ht="62.5" x14ac:dyDescent="0.25">
      <c r="A48" s="22">
        <f t="shared" si="1"/>
        <v>38</v>
      </c>
      <c r="B48" s="21" t="s">
        <v>21</v>
      </c>
      <c r="C48" s="21" t="s">
        <v>131</v>
      </c>
      <c r="D48" s="22" t="s">
        <v>19</v>
      </c>
      <c r="E48" s="22">
        <v>1</v>
      </c>
      <c r="F48" s="22">
        <v>10</v>
      </c>
      <c r="G48" s="23">
        <v>3270.44</v>
      </c>
      <c r="H48" s="24">
        <f>ROUND(F48*G48,2)</f>
        <v>32704.400000000001</v>
      </c>
    </row>
    <row r="49" spans="1:8" s="1" customFormat="1" ht="25" x14ac:dyDescent="0.25">
      <c r="A49" s="22">
        <f t="shared" si="1"/>
        <v>39</v>
      </c>
      <c r="B49" s="21" t="s">
        <v>22</v>
      </c>
      <c r="C49" s="21" t="s">
        <v>43</v>
      </c>
      <c r="D49" s="22" t="s">
        <v>85</v>
      </c>
      <c r="E49" s="22">
        <v>1</v>
      </c>
      <c r="F49" s="22">
        <v>20</v>
      </c>
      <c r="G49" s="23">
        <v>186.3</v>
      </c>
      <c r="H49" s="24">
        <f>ROUND(F49*G49,2)</f>
        <v>3726</v>
      </c>
    </row>
    <row r="50" spans="1:8" s="1" customFormat="1" ht="25" x14ac:dyDescent="0.25">
      <c r="A50" s="22">
        <f t="shared" si="1"/>
        <v>40</v>
      </c>
      <c r="B50" s="21" t="s">
        <v>23</v>
      </c>
      <c r="C50" s="21" t="s">
        <v>37</v>
      </c>
      <c r="D50" s="22" t="s">
        <v>85</v>
      </c>
      <c r="E50" s="22">
        <v>1</v>
      </c>
      <c r="F50" s="22">
        <v>20</v>
      </c>
      <c r="G50" s="23">
        <v>98.56</v>
      </c>
      <c r="H50" s="24">
        <f>ROUND(F50*G50,2)</f>
        <v>1971.2</v>
      </c>
    </row>
    <row r="51" spans="1:8" s="1" customFormat="1" ht="125" x14ac:dyDescent="0.25">
      <c r="A51" s="22">
        <f t="shared" si="1"/>
        <v>41</v>
      </c>
      <c r="B51" s="21" t="s">
        <v>132</v>
      </c>
      <c r="C51" s="21" t="s">
        <v>133</v>
      </c>
      <c r="D51" s="22" t="s">
        <v>85</v>
      </c>
      <c r="E51" s="22">
        <v>1</v>
      </c>
      <c r="F51" s="22">
        <v>3</v>
      </c>
      <c r="G51" s="23">
        <v>6833.33</v>
      </c>
      <c r="H51" s="24">
        <f>ROUND(F51*G51,2)</f>
        <v>20499.990000000002</v>
      </c>
    </row>
    <row r="52" spans="1:8" s="1" customFormat="1" ht="25" x14ac:dyDescent="0.25">
      <c r="A52" s="22">
        <f t="shared" si="1"/>
        <v>42</v>
      </c>
      <c r="B52" s="21" t="s">
        <v>142</v>
      </c>
      <c r="C52" s="21" t="s">
        <v>143</v>
      </c>
      <c r="D52" s="22" t="s">
        <v>85</v>
      </c>
      <c r="E52" s="22">
        <v>1</v>
      </c>
      <c r="F52" s="22">
        <v>60</v>
      </c>
      <c r="G52" s="23">
        <v>48.18</v>
      </c>
      <c r="H52" s="24">
        <f>ROUND(F52*G52,2)</f>
        <v>2890.8</v>
      </c>
    </row>
    <row r="53" spans="1:8" s="1" customFormat="1" ht="25" x14ac:dyDescent="0.25">
      <c r="A53" s="22">
        <f t="shared" si="1"/>
        <v>43</v>
      </c>
      <c r="B53" s="21" t="s">
        <v>144</v>
      </c>
      <c r="C53" s="21" t="s">
        <v>145</v>
      </c>
      <c r="D53" s="22" t="s">
        <v>85</v>
      </c>
      <c r="E53" s="22">
        <v>1</v>
      </c>
      <c r="F53" s="22">
        <v>30</v>
      </c>
      <c r="G53" s="23">
        <v>56</v>
      </c>
      <c r="H53" s="24">
        <f>ROUND(F53*G53,2)</f>
        <v>1680</v>
      </c>
    </row>
    <row r="54" spans="1:8" s="1" customFormat="1" ht="110.5" customHeight="1" x14ac:dyDescent="0.25">
      <c r="A54" s="22">
        <f t="shared" si="1"/>
        <v>44</v>
      </c>
      <c r="B54" s="21" t="s">
        <v>146</v>
      </c>
      <c r="C54" s="21" t="s">
        <v>147</v>
      </c>
      <c r="D54" s="22" t="s">
        <v>85</v>
      </c>
      <c r="E54" s="22">
        <v>1</v>
      </c>
      <c r="F54" s="22">
        <v>10</v>
      </c>
      <c r="G54" s="23">
        <v>51.08</v>
      </c>
      <c r="H54" s="24">
        <f>ROUND(F54*G54,2)</f>
        <v>510.8</v>
      </c>
    </row>
    <row r="55" spans="1:8" s="1" customFormat="1" ht="123.5" customHeight="1" x14ac:dyDescent="0.25">
      <c r="A55" s="22">
        <f t="shared" si="1"/>
        <v>45</v>
      </c>
      <c r="B55" s="21" t="s">
        <v>148</v>
      </c>
      <c r="C55" s="21" t="s">
        <v>149</v>
      </c>
      <c r="D55" s="22" t="s">
        <v>100</v>
      </c>
      <c r="E55" s="22">
        <v>2</v>
      </c>
      <c r="F55" s="22">
        <v>40</v>
      </c>
      <c r="G55" s="23">
        <v>65</v>
      </c>
      <c r="H55" s="24">
        <f>ROUND(F55*G55,2)</f>
        <v>2600</v>
      </c>
    </row>
    <row r="56" spans="1:8" s="1" customFormat="1" ht="34" customHeight="1" x14ac:dyDescent="0.25">
      <c r="A56" s="22">
        <f t="shared" si="1"/>
        <v>46</v>
      </c>
      <c r="B56" s="21" t="s">
        <v>150</v>
      </c>
      <c r="C56" s="21" t="s">
        <v>151</v>
      </c>
      <c r="D56" s="22" t="s">
        <v>85</v>
      </c>
      <c r="E56" s="22">
        <v>1</v>
      </c>
      <c r="F56" s="22">
        <v>4</v>
      </c>
      <c r="G56" s="23">
        <v>842.97</v>
      </c>
      <c r="H56" s="24">
        <f>ROUND(F56*G56,2)</f>
        <v>3371.88</v>
      </c>
    </row>
    <row r="57" spans="1:8" s="1" customFormat="1" ht="238" customHeight="1" x14ac:dyDescent="0.25">
      <c r="A57" s="22">
        <f t="shared" si="1"/>
        <v>47</v>
      </c>
      <c r="B57" s="21" t="s">
        <v>152</v>
      </c>
      <c r="C57" s="21" t="s">
        <v>153</v>
      </c>
      <c r="D57" s="22" t="s">
        <v>85</v>
      </c>
      <c r="E57" s="22">
        <v>1</v>
      </c>
      <c r="F57" s="22">
        <v>6</v>
      </c>
      <c r="G57" s="23">
        <v>1201.92</v>
      </c>
      <c r="H57" s="24">
        <f>ROUND(F57*G57,2)</f>
        <v>7211.52</v>
      </c>
    </row>
    <row r="58" spans="1:8" s="1" customFormat="1" ht="103" customHeight="1" x14ac:dyDescent="0.25">
      <c r="A58" s="22">
        <f t="shared" si="1"/>
        <v>48</v>
      </c>
      <c r="B58" s="21" t="s">
        <v>155</v>
      </c>
      <c r="C58" s="21" t="s">
        <v>154</v>
      </c>
      <c r="D58" s="22" t="s">
        <v>85</v>
      </c>
      <c r="E58" s="22">
        <v>2</v>
      </c>
      <c r="F58" s="22">
        <v>8</v>
      </c>
      <c r="G58" s="23">
        <v>270</v>
      </c>
      <c r="H58" s="24">
        <f>ROUND(F58*G58,2)</f>
        <v>2160</v>
      </c>
    </row>
    <row r="59" spans="1:8" s="1" customFormat="1" ht="103" customHeight="1" x14ac:dyDescent="0.25">
      <c r="A59" s="22">
        <f t="shared" si="1"/>
        <v>49</v>
      </c>
      <c r="B59" s="21" t="s">
        <v>156</v>
      </c>
      <c r="C59" s="21" t="s">
        <v>157</v>
      </c>
      <c r="D59" s="22" t="s">
        <v>100</v>
      </c>
      <c r="E59" s="22">
        <v>1</v>
      </c>
      <c r="F59" s="22">
        <v>2</v>
      </c>
      <c r="G59" s="23">
        <v>916.67</v>
      </c>
      <c r="H59" s="24">
        <f>ROUND(F59*G59,2)</f>
        <v>1833.34</v>
      </c>
    </row>
    <row r="60" spans="1:8" s="1" customFormat="1" ht="52.5" customHeight="1" x14ac:dyDescent="0.25">
      <c r="A60" s="22">
        <f t="shared" si="1"/>
        <v>50</v>
      </c>
      <c r="B60" s="21" t="s">
        <v>172</v>
      </c>
      <c r="C60" s="21" t="s">
        <v>173</v>
      </c>
      <c r="D60" s="22" t="s">
        <v>100</v>
      </c>
      <c r="E60" s="22">
        <v>1</v>
      </c>
      <c r="F60" s="22">
        <v>10</v>
      </c>
      <c r="G60" s="23">
        <v>51.25</v>
      </c>
      <c r="H60" s="24">
        <f>ROUND(F60*G60,2)</f>
        <v>512.5</v>
      </c>
    </row>
    <row r="61" spans="1:8" s="1" customFormat="1" ht="52.5" customHeight="1" x14ac:dyDescent="0.25">
      <c r="A61" s="22">
        <f t="shared" si="1"/>
        <v>51</v>
      </c>
      <c r="B61" s="21" t="s">
        <v>174</v>
      </c>
      <c r="C61" s="21" t="s">
        <v>175</v>
      </c>
      <c r="D61" s="22" t="s">
        <v>100</v>
      </c>
      <c r="E61" s="22">
        <v>3</v>
      </c>
      <c r="F61" s="22">
        <v>100</v>
      </c>
      <c r="G61" s="23">
        <v>33.67</v>
      </c>
      <c r="H61" s="24">
        <f>ROUND(F61*G61,2)</f>
        <v>3367</v>
      </c>
    </row>
    <row r="62" spans="1:8" s="1" customFormat="1" ht="52.5" customHeight="1" x14ac:dyDescent="0.25">
      <c r="A62" s="22">
        <f t="shared" si="1"/>
        <v>52</v>
      </c>
      <c r="B62" s="21" t="s">
        <v>176</v>
      </c>
      <c r="C62" s="21" t="s">
        <v>177</v>
      </c>
      <c r="D62" s="22" t="s">
        <v>100</v>
      </c>
      <c r="E62" s="22">
        <v>5</v>
      </c>
      <c r="F62" s="22">
        <v>60</v>
      </c>
      <c r="G62" s="23">
        <v>51.67</v>
      </c>
      <c r="H62" s="24">
        <f>ROUND(F62*G62,2)</f>
        <v>3100.2</v>
      </c>
    </row>
    <row r="63" spans="1:8" s="1" customFormat="1" ht="98.5" customHeight="1" x14ac:dyDescent="0.25">
      <c r="A63" s="22">
        <f t="shared" si="1"/>
        <v>53</v>
      </c>
      <c r="B63" s="21" t="s">
        <v>178</v>
      </c>
      <c r="C63" s="21" t="s">
        <v>179</v>
      </c>
      <c r="D63" s="22" t="s">
        <v>180</v>
      </c>
      <c r="E63" s="22">
        <v>1</v>
      </c>
      <c r="F63" s="22">
        <v>20</v>
      </c>
      <c r="G63" s="23">
        <v>32.44</v>
      </c>
      <c r="H63" s="24">
        <f>ROUND(F63*G63,2)</f>
        <v>648.79999999999995</v>
      </c>
    </row>
    <row r="64" spans="1:8" s="1" customFormat="1" ht="105.5" customHeight="1" x14ac:dyDescent="0.25">
      <c r="A64" s="22">
        <f t="shared" si="1"/>
        <v>54</v>
      </c>
      <c r="B64" s="21" t="s">
        <v>181</v>
      </c>
      <c r="C64" s="21" t="s">
        <v>182</v>
      </c>
      <c r="D64" s="22" t="s">
        <v>100</v>
      </c>
      <c r="E64" s="22">
        <v>1</v>
      </c>
      <c r="F64" s="22">
        <v>3</v>
      </c>
      <c r="G64" s="23">
        <v>2733.33</v>
      </c>
      <c r="H64" s="24">
        <f>ROUND(F64*G64,2)</f>
        <v>8199.99</v>
      </c>
    </row>
    <row r="65" spans="1:8" s="1" customFormat="1" ht="105.5" customHeight="1" x14ac:dyDescent="0.25">
      <c r="A65" s="22">
        <f t="shared" si="1"/>
        <v>55</v>
      </c>
      <c r="B65" s="21" t="s">
        <v>183</v>
      </c>
      <c r="C65" s="21" t="s">
        <v>184</v>
      </c>
      <c r="D65" s="22" t="s">
        <v>100</v>
      </c>
      <c r="E65" s="22">
        <v>10</v>
      </c>
      <c r="F65" s="22">
        <v>500</v>
      </c>
      <c r="G65" s="23">
        <v>8.83</v>
      </c>
      <c r="H65" s="24">
        <f>ROUND(F65*G65,2)</f>
        <v>4415</v>
      </c>
    </row>
    <row r="66" spans="1:8" s="1" customFormat="1" ht="105.5" customHeight="1" x14ac:dyDescent="0.25">
      <c r="A66" s="22">
        <f t="shared" si="1"/>
        <v>56</v>
      </c>
      <c r="B66" s="21" t="s">
        <v>191</v>
      </c>
      <c r="C66" s="21" t="s">
        <v>192</v>
      </c>
      <c r="D66" s="22" t="s">
        <v>100</v>
      </c>
      <c r="E66" s="22">
        <v>2</v>
      </c>
      <c r="F66" s="22">
        <v>12</v>
      </c>
      <c r="G66" s="23">
        <v>310</v>
      </c>
      <c r="H66" s="24">
        <f>ROUND(F66*G66,2)</f>
        <v>3720</v>
      </c>
    </row>
    <row r="67" spans="1:8" s="1" customFormat="1" ht="105.5" customHeight="1" x14ac:dyDescent="0.25">
      <c r="A67" s="22">
        <f t="shared" si="1"/>
        <v>57</v>
      </c>
      <c r="B67" s="21" t="s">
        <v>193</v>
      </c>
      <c r="C67" s="21" t="s">
        <v>194</v>
      </c>
      <c r="D67" s="22" t="s">
        <v>100</v>
      </c>
      <c r="E67" s="22">
        <v>30</v>
      </c>
      <c r="F67" s="22">
        <v>600</v>
      </c>
      <c r="G67" s="23">
        <v>2.4900000000000002</v>
      </c>
      <c r="H67" s="24">
        <f>ROUND(F67*G67,2)</f>
        <v>1494</v>
      </c>
    </row>
    <row r="68" spans="1:8" s="1" customFormat="1" ht="105.5" customHeight="1" x14ac:dyDescent="0.25">
      <c r="A68" s="22">
        <f t="shared" si="1"/>
        <v>58</v>
      </c>
      <c r="B68" s="21" t="s">
        <v>195</v>
      </c>
      <c r="C68" s="21" t="s">
        <v>196</v>
      </c>
      <c r="D68" s="22" t="s">
        <v>100</v>
      </c>
      <c r="E68" s="22">
        <v>10</v>
      </c>
      <c r="F68" s="22">
        <v>40</v>
      </c>
      <c r="G68" s="23">
        <v>115</v>
      </c>
      <c r="H68" s="24">
        <f>ROUND(F68*G68,2)</f>
        <v>4600</v>
      </c>
    </row>
    <row r="69" spans="1:8" s="1" customFormat="1" ht="105.5" customHeight="1" x14ac:dyDescent="0.25">
      <c r="A69" s="22">
        <f t="shared" si="1"/>
        <v>59</v>
      </c>
      <c r="B69" s="21" t="s">
        <v>197</v>
      </c>
      <c r="C69" s="21" t="s">
        <v>198</v>
      </c>
      <c r="D69" s="22" t="s">
        <v>100</v>
      </c>
      <c r="E69" s="22">
        <v>10</v>
      </c>
      <c r="F69" s="22">
        <v>80</v>
      </c>
      <c r="G69" s="23">
        <v>8.33</v>
      </c>
      <c r="H69" s="24">
        <f>ROUND(F69*G69,2)</f>
        <v>666.4</v>
      </c>
    </row>
    <row r="70" spans="1:8" s="1" customFormat="1" ht="105.5" customHeight="1" x14ac:dyDescent="0.25">
      <c r="A70" s="22">
        <f t="shared" si="1"/>
        <v>60</v>
      </c>
      <c r="B70" s="21" t="s">
        <v>199</v>
      </c>
      <c r="C70" s="21" t="s">
        <v>200</v>
      </c>
      <c r="D70" s="22" t="s">
        <v>85</v>
      </c>
      <c r="E70" s="22">
        <v>1</v>
      </c>
      <c r="F70" s="22">
        <v>12</v>
      </c>
      <c r="G70" s="23">
        <v>393.33</v>
      </c>
      <c r="H70" s="24">
        <f>ROUND(F70*G70,2)</f>
        <v>4719.96</v>
      </c>
    </row>
    <row r="71" spans="1:8" s="1" customFormat="1" ht="105.5" customHeight="1" x14ac:dyDescent="0.25">
      <c r="A71" s="22">
        <f t="shared" si="1"/>
        <v>61</v>
      </c>
      <c r="B71" s="21" t="s">
        <v>201</v>
      </c>
      <c r="C71" s="21" t="s">
        <v>202</v>
      </c>
      <c r="D71" s="22" t="s">
        <v>203</v>
      </c>
      <c r="E71" s="22">
        <v>1</v>
      </c>
      <c r="F71" s="22">
        <v>6</v>
      </c>
      <c r="G71" s="23">
        <v>55</v>
      </c>
      <c r="H71" s="24">
        <f>ROUND(F71*G71,2)</f>
        <v>330</v>
      </c>
    </row>
    <row r="72" spans="1:8" s="1" customFormat="1" ht="12.5" x14ac:dyDescent="0.25">
      <c r="A72" s="22">
        <f t="shared" si="1"/>
        <v>62</v>
      </c>
      <c r="B72" s="21" t="s">
        <v>224</v>
      </c>
      <c r="C72" s="21" t="s">
        <v>225</v>
      </c>
      <c r="D72" s="22" t="s">
        <v>100</v>
      </c>
      <c r="E72" s="22">
        <v>1</v>
      </c>
      <c r="F72" s="22">
        <v>80</v>
      </c>
      <c r="G72" s="23">
        <v>61</v>
      </c>
      <c r="H72" s="24">
        <f>ROUND(F72*G72,2)</f>
        <v>4880</v>
      </c>
    </row>
    <row r="73" spans="1:8" s="1" customFormat="1" ht="115.5" customHeight="1" x14ac:dyDescent="0.25">
      <c r="A73" s="22">
        <f t="shared" si="1"/>
        <v>63</v>
      </c>
      <c r="B73" s="21" t="s">
        <v>185</v>
      </c>
      <c r="C73" s="21" t="s">
        <v>186</v>
      </c>
      <c r="D73" s="22" t="s">
        <v>100</v>
      </c>
      <c r="E73" s="22">
        <v>2</v>
      </c>
      <c r="F73" s="22">
        <v>24</v>
      </c>
      <c r="G73" s="23">
        <v>350</v>
      </c>
      <c r="H73" s="24">
        <f>ROUND(F73*G73,2)</f>
        <v>8400</v>
      </c>
    </row>
    <row r="74" spans="1:8" s="1" customFormat="1" ht="125" x14ac:dyDescent="0.25">
      <c r="A74" s="22">
        <f t="shared" si="1"/>
        <v>64</v>
      </c>
      <c r="B74" s="21" t="s">
        <v>314</v>
      </c>
      <c r="C74" s="21" t="s">
        <v>315</v>
      </c>
      <c r="D74" s="22" t="s">
        <v>100</v>
      </c>
      <c r="E74" s="22">
        <v>1</v>
      </c>
      <c r="F74" s="22">
        <v>3</v>
      </c>
      <c r="G74" s="23">
        <v>296.67</v>
      </c>
      <c r="H74" s="24">
        <f>ROUND(F74*G74,2)</f>
        <v>890.01</v>
      </c>
    </row>
    <row r="75" spans="1:8" s="1" customFormat="1" ht="13" x14ac:dyDescent="0.25">
      <c r="A75" s="62" t="s">
        <v>24</v>
      </c>
      <c r="B75" s="62"/>
      <c r="C75" s="62"/>
      <c r="D75" s="62"/>
      <c r="E75" s="62"/>
      <c r="F75" s="62"/>
      <c r="G75" s="62"/>
      <c r="H75" s="11">
        <f>ROUND(SUM(H43:H74),2)</f>
        <v>316830.51</v>
      </c>
    </row>
    <row r="77" spans="1:8" s="1" customFormat="1" ht="13" x14ac:dyDescent="0.3">
      <c r="A77" s="61" t="s">
        <v>26</v>
      </c>
      <c r="B77" s="61"/>
      <c r="C77" s="61"/>
      <c r="D77" s="61"/>
      <c r="E77" s="61"/>
      <c r="F77" s="61"/>
      <c r="G77" s="61"/>
      <c r="H77" s="61"/>
    </row>
    <row r="79" spans="1:8" s="1" customFormat="1" ht="26" x14ac:dyDescent="0.25">
      <c r="A79" s="2" t="s">
        <v>2</v>
      </c>
      <c r="B79" s="5" t="s">
        <v>3</v>
      </c>
      <c r="C79" s="2" t="s">
        <v>4</v>
      </c>
      <c r="D79" s="2" t="s">
        <v>5</v>
      </c>
      <c r="E79" s="2" t="s">
        <v>11</v>
      </c>
      <c r="F79" s="2" t="s">
        <v>10</v>
      </c>
      <c r="G79" s="6" t="s">
        <v>6</v>
      </c>
      <c r="H79" s="6" t="s">
        <v>7</v>
      </c>
    </row>
    <row r="80" spans="1:8" s="1" customFormat="1" ht="103" customHeight="1" x14ac:dyDescent="0.25">
      <c r="A80" s="22">
        <f>A74+1</f>
        <v>65</v>
      </c>
      <c r="B80" s="21" t="s">
        <v>158</v>
      </c>
      <c r="C80" s="21" t="s">
        <v>159</v>
      </c>
      <c r="D80" s="22" t="s">
        <v>100</v>
      </c>
      <c r="E80" s="22">
        <v>5</v>
      </c>
      <c r="F80" s="22">
        <v>300</v>
      </c>
      <c r="G80" s="23">
        <v>5.75</v>
      </c>
      <c r="H80" s="24">
        <f>ROUND(F80*G80,2)</f>
        <v>1725</v>
      </c>
    </row>
    <row r="81" spans="1:8" s="1" customFormat="1" ht="103" customHeight="1" x14ac:dyDescent="0.25">
      <c r="A81" s="22">
        <f>A80+1</f>
        <v>66</v>
      </c>
      <c r="B81" s="21" t="s">
        <v>160</v>
      </c>
      <c r="C81" s="21" t="s">
        <v>161</v>
      </c>
      <c r="D81" s="22" t="s">
        <v>100</v>
      </c>
      <c r="E81" s="22">
        <v>10</v>
      </c>
      <c r="F81" s="22">
        <v>600</v>
      </c>
      <c r="G81" s="23">
        <v>8</v>
      </c>
      <c r="H81" s="24">
        <f>ROUND(F81*G81,2)</f>
        <v>4800</v>
      </c>
    </row>
    <row r="82" spans="1:8" s="1" customFormat="1" ht="103" customHeight="1" x14ac:dyDescent="0.25">
      <c r="A82" s="22">
        <f t="shared" ref="A82:A93" si="2">A81+1</f>
        <v>67</v>
      </c>
      <c r="B82" s="21" t="s">
        <v>162</v>
      </c>
      <c r="C82" s="21" t="s">
        <v>163</v>
      </c>
      <c r="D82" s="22" t="s">
        <v>100</v>
      </c>
      <c r="E82" s="22">
        <v>3</v>
      </c>
      <c r="F82" s="22">
        <v>100</v>
      </c>
      <c r="G82" s="23">
        <v>5</v>
      </c>
      <c r="H82" s="24">
        <f>ROUND(F82*G82,2)</f>
        <v>500</v>
      </c>
    </row>
    <row r="83" spans="1:8" s="1" customFormat="1" ht="103" customHeight="1" x14ac:dyDescent="0.25">
      <c r="A83" s="22">
        <f t="shared" si="2"/>
        <v>68</v>
      </c>
      <c r="B83" s="21" t="s">
        <v>164</v>
      </c>
      <c r="C83" s="21" t="s">
        <v>165</v>
      </c>
      <c r="D83" s="22" t="s">
        <v>100</v>
      </c>
      <c r="E83" s="22">
        <v>5</v>
      </c>
      <c r="F83" s="22">
        <v>60</v>
      </c>
      <c r="G83" s="23">
        <v>81.14</v>
      </c>
      <c r="H83" s="24">
        <f>ROUND(F83*G83,2)</f>
        <v>4868.3999999999996</v>
      </c>
    </row>
    <row r="84" spans="1:8" s="1" customFormat="1" ht="103" customHeight="1" x14ac:dyDescent="0.25">
      <c r="A84" s="22">
        <f t="shared" si="2"/>
        <v>69</v>
      </c>
      <c r="B84" s="21" t="s">
        <v>166</v>
      </c>
      <c r="C84" s="21" t="s">
        <v>167</v>
      </c>
      <c r="D84" s="22" t="s">
        <v>100</v>
      </c>
      <c r="E84" s="22">
        <v>1</v>
      </c>
      <c r="F84" s="22">
        <v>10</v>
      </c>
      <c r="G84" s="23">
        <v>8</v>
      </c>
      <c r="H84" s="24">
        <f>ROUND(F84*G84,2)</f>
        <v>80</v>
      </c>
    </row>
    <row r="85" spans="1:8" s="1" customFormat="1" ht="103" customHeight="1" x14ac:dyDescent="0.25">
      <c r="A85" s="22">
        <f t="shared" si="2"/>
        <v>70</v>
      </c>
      <c r="B85" s="21" t="s">
        <v>168</v>
      </c>
      <c r="C85" s="21" t="s">
        <v>169</v>
      </c>
      <c r="D85" s="22" t="s">
        <v>100</v>
      </c>
      <c r="E85" s="22">
        <v>1</v>
      </c>
      <c r="F85" s="22">
        <v>26</v>
      </c>
      <c r="G85" s="23">
        <v>1137.5</v>
      </c>
      <c r="H85" s="24">
        <f>ROUND(F85*G85,2)</f>
        <v>29575</v>
      </c>
    </row>
    <row r="86" spans="1:8" s="1" customFormat="1" ht="103" customHeight="1" x14ac:dyDescent="0.25">
      <c r="A86" s="22">
        <f t="shared" si="2"/>
        <v>71</v>
      </c>
      <c r="B86" s="21" t="s">
        <v>170</v>
      </c>
      <c r="C86" s="21" t="s">
        <v>171</v>
      </c>
      <c r="D86" s="22" t="s">
        <v>100</v>
      </c>
      <c r="E86" s="22">
        <v>1</v>
      </c>
      <c r="F86" s="22">
        <v>5</v>
      </c>
      <c r="G86" s="23">
        <v>175</v>
      </c>
      <c r="H86" s="24">
        <f>ROUND(F86*G86,2)</f>
        <v>875</v>
      </c>
    </row>
    <row r="87" spans="1:8" s="1" customFormat="1" ht="28.5" customHeight="1" x14ac:dyDescent="0.25">
      <c r="A87" s="22">
        <f>A86+1</f>
        <v>72</v>
      </c>
      <c r="B87" s="21" t="s">
        <v>27</v>
      </c>
      <c r="C87" s="21" t="s">
        <v>39</v>
      </c>
      <c r="D87" s="22" t="s">
        <v>85</v>
      </c>
      <c r="E87" s="22">
        <v>1</v>
      </c>
      <c r="F87" s="22">
        <v>6</v>
      </c>
      <c r="G87" s="23">
        <v>46.87</v>
      </c>
      <c r="H87" s="24">
        <f>ROUND(F87*G87,2)</f>
        <v>281.22000000000003</v>
      </c>
    </row>
    <row r="88" spans="1:8" s="1" customFormat="1" ht="115.5" customHeight="1" x14ac:dyDescent="0.25">
      <c r="A88" s="22">
        <f t="shared" si="2"/>
        <v>73</v>
      </c>
      <c r="B88" s="21" t="s">
        <v>187</v>
      </c>
      <c r="C88" s="21" t="s">
        <v>188</v>
      </c>
      <c r="D88" s="22" t="s">
        <v>100</v>
      </c>
      <c r="E88" s="22">
        <v>1</v>
      </c>
      <c r="F88" s="22">
        <v>8</v>
      </c>
      <c r="G88" s="23">
        <v>600</v>
      </c>
      <c r="H88" s="24">
        <f>ROUND(F88*G88,2)</f>
        <v>4800</v>
      </c>
    </row>
    <row r="89" spans="1:8" s="1" customFormat="1" ht="115.5" customHeight="1" x14ac:dyDescent="0.25">
      <c r="A89" s="22">
        <f t="shared" si="2"/>
        <v>74</v>
      </c>
      <c r="B89" s="21" t="s">
        <v>189</v>
      </c>
      <c r="C89" s="21" t="s">
        <v>190</v>
      </c>
      <c r="D89" s="22" t="s">
        <v>100</v>
      </c>
      <c r="E89" s="22">
        <v>1</v>
      </c>
      <c r="F89" s="22">
        <v>14</v>
      </c>
      <c r="G89" s="23">
        <v>610</v>
      </c>
      <c r="H89" s="24">
        <f>ROUND(F89*G89,2)</f>
        <v>8540</v>
      </c>
    </row>
    <row r="90" spans="1:8" s="1" customFormat="1" ht="100" x14ac:dyDescent="0.25">
      <c r="A90" s="22">
        <f t="shared" si="2"/>
        <v>75</v>
      </c>
      <c r="B90" s="21" t="s">
        <v>210</v>
      </c>
      <c r="C90" s="21" t="s">
        <v>211</v>
      </c>
      <c r="D90" s="22" t="s">
        <v>100</v>
      </c>
      <c r="E90" s="22">
        <v>1</v>
      </c>
      <c r="F90" s="22">
        <v>2</v>
      </c>
      <c r="G90" s="23">
        <v>3000</v>
      </c>
      <c r="H90" s="24">
        <f>ROUND(F90*G90,2)</f>
        <v>6000</v>
      </c>
    </row>
    <row r="91" spans="1:8" s="1" customFormat="1" ht="100" x14ac:dyDescent="0.25">
      <c r="A91" s="22">
        <f t="shared" si="2"/>
        <v>76</v>
      </c>
      <c r="B91" s="21" t="s">
        <v>355</v>
      </c>
      <c r="C91" s="21" t="s">
        <v>212</v>
      </c>
      <c r="D91" s="22" t="s">
        <v>100</v>
      </c>
      <c r="E91" s="22">
        <v>1</v>
      </c>
      <c r="F91" s="22">
        <v>4</v>
      </c>
      <c r="G91" s="23">
        <v>2566.67</v>
      </c>
      <c r="H91" s="24">
        <f>ROUND(F91*G91,2)</f>
        <v>10266.68</v>
      </c>
    </row>
    <row r="92" spans="1:8" s="1" customFormat="1" ht="112.5" x14ac:dyDescent="0.25">
      <c r="A92" s="22">
        <f t="shared" si="2"/>
        <v>77</v>
      </c>
      <c r="B92" s="21" t="s">
        <v>356</v>
      </c>
      <c r="C92" s="21" t="s">
        <v>213</v>
      </c>
      <c r="D92" s="22" t="s">
        <v>100</v>
      </c>
      <c r="E92" s="22">
        <v>1</v>
      </c>
      <c r="F92" s="22">
        <v>2</v>
      </c>
      <c r="G92" s="23">
        <v>3533.33</v>
      </c>
      <c r="H92" s="24">
        <f>ROUND(F92*G92,2)</f>
        <v>7066.66</v>
      </c>
    </row>
    <row r="93" spans="1:8" s="1" customFormat="1" ht="75" x14ac:dyDescent="0.25">
      <c r="A93" s="22">
        <f t="shared" si="2"/>
        <v>78</v>
      </c>
      <c r="B93" s="21" t="s">
        <v>214</v>
      </c>
      <c r="C93" s="21" t="s">
        <v>215</v>
      </c>
      <c r="D93" s="22" t="s">
        <v>100</v>
      </c>
      <c r="E93" s="22">
        <v>1</v>
      </c>
      <c r="F93" s="22">
        <v>2</v>
      </c>
      <c r="G93" s="23">
        <v>683.33</v>
      </c>
      <c r="H93" s="24">
        <f>ROUND(F93*G93,2)</f>
        <v>1366.66</v>
      </c>
    </row>
    <row r="94" spans="1:8" s="1" customFormat="1" ht="13" x14ac:dyDescent="0.25">
      <c r="A94" s="62" t="s">
        <v>24</v>
      </c>
      <c r="B94" s="62"/>
      <c r="C94" s="62"/>
      <c r="D94" s="62"/>
      <c r="E94" s="62"/>
      <c r="F94" s="62"/>
      <c r="G94" s="62"/>
      <c r="H94" s="11">
        <f>ROUND(SUM(H80:H93),2)</f>
        <v>80744.62</v>
      </c>
    </row>
    <row r="96" spans="1:8" s="1" customFormat="1" ht="13" x14ac:dyDescent="0.3">
      <c r="A96" s="61" t="s">
        <v>28</v>
      </c>
      <c r="B96" s="61"/>
      <c r="C96" s="61"/>
      <c r="D96" s="61"/>
      <c r="E96" s="61"/>
      <c r="F96" s="61"/>
      <c r="G96" s="61"/>
      <c r="H96" s="61"/>
    </row>
    <row r="98" spans="1:8" s="1" customFormat="1" ht="26" x14ac:dyDescent="0.25">
      <c r="A98" s="2" t="s">
        <v>2</v>
      </c>
      <c r="B98" s="5" t="s">
        <v>3</v>
      </c>
      <c r="C98" s="2" t="s">
        <v>4</v>
      </c>
      <c r="D98" s="2" t="s">
        <v>5</v>
      </c>
      <c r="E98" s="2" t="s">
        <v>11</v>
      </c>
      <c r="F98" s="2" t="s">
        <v>10</v>
      </c>
      <c r="G98" s="6" t="s">
        <v>6</v>
      </c>
      <c r="H98" s="6" t="s">
        <v>7</v>
      </c>
    </row>
    <row r="99" spans="1:8" s="1" customFormat="1" ht="100" x14ac:dyDescent="0.25">
      <c r="A99" s="7">
        <f>A93+1</f>
        <v>79</v>
      </c>
      <c r="B99" s="8" t="s">
        <v>216</v>
      </c>
      <c r="C99" s="8" t="s">
        <v>217</v>
      </c>
      <c r="D99" s="7" t="s">
        <v>29</v>
      </c>
      <c r="E99" s="7">
        <v>1</v>
      </c>
      <c r="F99" s="7">
        <v>2</v>
      </c>
      <c r="G99" s="9">
        <v>6033.33</v>
      </c>
      <c r="H99" s="10">
        <f>ROUND(F99*G99,2)</f>
        <v>12066.66</v>
      </c>
    </row>
    <row r="100" spans="1:8" s="1" customFormat="1" ht="100" x14ac:dyDescent="0.25">
      <c r="A100" s="7">
        <f>A99+1</f>
        <v>80</v>
      </c>
      <c r="B100" s="8" t="s">
        <v>218</v>
      </c>
      <c r="C100" s="8" t="s">
        <v>219</v>
      </c>
      <c r="D100" s="7" t="s">
        <v>97</v>
      </c>
      <c r="E100" s="7">
        <v>1</v>
      </c>
      <c r="F100" s="7">
        <v>3</v>
      </c>
      <c r="G100" s="9">
        <v>3500</v>
      </c>
      <c r="H100" s="10">
        <f>ROUND(F100*G100,2)</f>
        <v>10500</v>
      </c>
    </row>
    <row r="101" spans="1:8" s="1" customFormat="1" ht="13" x14ac:dyDescent="0.25">
      <c r="A101" s="62" t="s">
        <v>24</v>
      </c>
      <c r="B101" s="62"/>
      <c r="C101" s="62"/>
      <c r="D101" s="62"/>
      <c r="E101" s="62"/>
      <c r="F101" s="62"/>
      <c r="G101" s="62"/>
      <c r="H101" s="11">
        <f>ROUND(SUM(H99:H100),2)</f>
        <v>22566.66</v>
      </c>
    </row>
    <row r="103" spans="1:8" s="1" customFormat="1" ht="13" x14ac:dyDescent="0.3">
      <c r="A103" s="61" t="s">
        <v>30</v>
      </c>
      <c r="B103" s="61"/>
      <c r="C103" s="61"/>
      <c r="D103" s="61"/>
      <c r="E103" s="61"/>
      <c r="F103" s="61"/>
      <c r="G103" s="61"/>
      <c r="H103" s="61"/>
    </row>
    <row r="105" spans="1:8" s="1" customFormat="1" ht="13" x14ac:dyDescent="0.3">
      <c r="A105" s="63" t="s">
        <v>247</v>
      </c>
      <c r="B105" s="63"/>
      <c r="C105" s="63"/>
      <c r="D105" s="63"/>
      <c r="E105" s="63"/>
      <c r="F105" s="63"/>
      <c r="G105" s="63"/>
      <c r="H105" s="63"/>
    </row>
    <row r="106" spans="1:8" s="1" customFormat="1" ht="26" x14ac:dyDescent="0.25">
      <c r="A106" s="2" t="s">
        <v>2</v>
      </c>
      <c r="B106" s="5" t="s">
        <v>3</v>
      </c>
      <c r="C106" s="2" t="s">
        <v>4</v>
      </c>
      <c r="D106" s="2" t="s">
        <v>5</v>
      </c>
      <c r="E106" s="2" t="s">
        <v>11</v>
      </c>
      <c r="F106" s="2" t="s">
        <v>10</v>
      </c>
      <c r="G106" s="6" t="s">
        <v>6</v>
      </c>
      <c r="H106" s="6" t="s">
        <v>7</v>
      </c>
    </row>
    <row r="107" spans="1:8" s="1" customFormat="1" ht="12.5" x14ac:dyDescent="0.25">
      <c r="A107" s="22">
        <f>A100+1</f>
        <v>81</v>
      </c>
      <c r="B107" s="21" t="s">
        <v>220</v>
      </c>
      <c r="C107" s="21" t="s">
        <v>40</v>
      </c>
      <c r="D107" s="22" t="s">
        <v>100</v>
      </c>
      <c r="E107" s="22">
        <v>20</v>
      </c>
      <c r="F107" s="22">
        <v>3000</v>
      </c>
      <c r="G107" s="23">
        <v>2.36</v>
      </c>
      <c r="H107" s="24">
        <f>ROUND(F107*G107,2)</f>
        <v>7080</v>
      </c>
    </row>
    <row r="108" spans="1:8" s="1" customFormat="1" ht="25" x14ac:dyDescent="0.25">
      <c r="A108" s="22">
        <f>A107+1</f>
        <v>82</v>
      </c>
      <c r="B108" s="21" t="s">
        <v>222</v>
      </c>
      <c r="C108" s="21" t="s">
        <v>223</v>
      </c>
      <c r="D108" s="22" t="s">
        <v>100</v>
      </c>
      <c r="E108" s="22">
        <v>1</v>
      </c>
      <c r="F108" s="22">
        <v>210</v>
      </c>
      <c r="G108" s="23">
        <v>34.67</v>
      </c>
      <c r="H108" s="24">
        <f>ROUND(F108*G108,2)</f>
        <v>7280.7</v>
      </c>
    </row>
    <row r="109" spans="1:8" s="1" customFormat="1" ht="25" x14ac:dyDescent="0.25">
      <c r="A109" s="22">
        <f t="shared" ref="A109:A118" si="3">A108+1</f>
        <v>83</v>
      </c>
      <c r="B109" s="21" t="s">
        <v>31</v>
      </c>
      <c r="C109" s="21" t="s">
        <v>41</v>
      </c>
      <c r="D109" s="22" t="s">
        <v>100</v>
      </c>
      <c r="E109" s="22">
        <v>1</v>
      </c>
      <c r="F109" s="22">
        <v>180</v>
      </c>
      <c r="G109" s="23">
        <v>16.23</v>
      </c>
      <c r="H109" s="24">
        <f>ROUND(F109*G109,2)</f>
        <v>2921.4</v>
      </c>
    </row>
    <row r="110" spans="1:8" s="1" customFormat="1" ht="50" x14ac:dyDescent="0.25">
      <c r="A110" s="22">
        <f t="shared" si="3"/>
        <v>84</v>
      </c>
      <c r="B110" s="21" t="s">
        <v>226</v>
      </c>
      <c r="C110" s="21" t="s">
        <v>227</v>
      </c>
      <c r="D110" s="22" t="s">
        <v>228</v>
      </c>
      <c r="E110" s="22">
        <v>10</v>
      </c>
      <c r="F110" s="22">
        <v>300</v>
      </c>
      <c r="G110" s="23">
        <v>17.5</v>
      </c>
      <c r="H110" s="24">
        <f>ROUND(F110*G110,2)</f>
        <v>5250</v>
      </c>
    </row>
    <row r="111" spans="1:8" s="1" customFormat="1" ht="129.5" customHeight="1" x14ac:dyDescent="0.25">
      <c r="A111" s="22">
        <f t="shared" si="3"/>
        <v>85</v>
      </c>
      <c r="B111" s="21" t="s">
        <v>233</v>
      </c>
      <c r="C111" s="21" t="s">
        <v>234</v>
      </c>
      <c r="D111" s="22" t="s">
        <v>228</v>
      </c>
      <c r="E111" s="22">
        <v>15</v>
      </c>
      <c r="F111" s="22">
        <v>1200</v>
      </c>
      <c r="G111" s="23">
        <v>55</v>
      </c>
      <c r="H111" s="24">
        <f>ROUND(F111*G111,2)</f>
        <v>66000</v>
      </c>
    </row>
    <row r="112" spans="1:8" s="1" customFormat="1" ht="185" customHeight="1" x14ac:dyDescent="0.25">
      <c r="A112" s="22">
        <f t="shared" si="3"/>
        <v>86</v>
      </c>
      <c r="B112" s="21" t="s">
        <v>235</v>
      </c>
      <c r="C112" s="21" t="s">
        <v>236</v>
      </c>
      <c r="D112" s="22" t="s">
        <v>228</v>
      </c>
      <c r="E112" s="22">
        <v>15</v>
      </c>
      <c r="F112" s="22">
        <v>200</v>
      </c>
      <c r="G112" s="23">
        <v>177.25</v>
      </c>
      <c r="H112" s="24">
        <f>ROUND(F112*G112,2)</f>
        <v>35450</v>
      </c>
    </row>
    <row r="113" spans="1:8" s="1" customFormat="1" ht="146.5" customHeight="1" x14ac:dyDescent="0.25">
      <c r="A113" s="22">
        <f t="shared" si="3"/>
        <v>87</v>
      </c>
      <c r="B113" s="21" t="s">
        <v>237</v>
      </c>
      <c r="C113" s="21" t="s">
        <v>238</v>
      </c>
      <c r="D113" s="22" t="s">
        <v>228</v>
      </c>
      <c r="E113" s="22">
        <v>10</v>
      </c>
      <c r="F113" s="22">
        <v>500</v>
      </c>
      <c r="G113" s="23">
        <v>72.5</v>
      </c>
      <c r="H113" s="24">
        <f>ROUND(F113*G113,2)</f>
        <v>36250</v>
      </c>
    </row>
    <row r="114" spans="1:8" s="1" customFormat="1" ht="124" customHeight="1" x14ac:dyDescent="0.25">
      <c r="A114" s="22">
        <f t="shared" si="3"/>
        <v>88</v>
      </c>
      <c r="B114" s="21" t="s">
        <v>239</v>
      </c>
      <c r="C114" s="21" t="s">
        <v>240</v>
      </c>
      <c r="D114" s="22" t="s">
        <v>228</v>
      </c>
      <c r="E114" s="22">
        <v>10</v>
      </c>
      <c r="F114" s="22">
        <v>200</v>
      </c>
      <c r="G114" s="23">
        <v>177.5</v>
      </c>
      <c r="H114" s="24">
        <f>ROUND(F114*G114,2)</f>
        <v>35500</v>
      </c>
    </row>
    <row r="115" spans="1:8" s="1" customFormat="1" ht="60.5" customHeight="1" x14ac:dyDescent="0.25">
      <c r="A115" s="22">
        <f t="shared" si="3"/>
        <v>89</v>
      </c>
      <c r="B115" s="21" t="s">
        <v>241</v>
      </c>
      <c r="C115" s="21" t="s">
        <v>44</v>
      </c>
      <c r="D115" s="22" t="s">
        <v>228</v>
      </c>
      <c r="E115" s="22">
        <v>10</v>
      </c>
      <c r="F115" s="22">
        <v>520</v>
      </c>
      <c r="G115" s="23">
        <v>22.5</v>
      </c>
      <c r="H115" s="24">
        <f>ROUND(F115*G115,2)</f>
        <v>11700</v>
      </c>
    </row>
    <row r="116" spans="1:8" s="1" customFormat="1" ht="69.5" customHeight="1" x14ac:dyDescent="0.25">
      <c r="A116" s="22">
        <f t="shared" si="3"/>
        <v>90</v>
      </c>
      <c r="B116" s="21" t="s">
        <v>242</v>
      </c>
      <c r="C116" s="21" t="s">
        <v>243</v>
      </c>
      <c r="D116" s="22" t="s">
        <v>228</v>
      </c>
      <c r="E116" s="22">
        <v>20</v>
      </c>
      <c r="F116" s="22">
        <v>1000</v>
      </c>
      <c r="G116" s="23">
        <v>41</v>
      </c>
      <c r="H116" s="24">
        <f>ROUND(F116*G116,2)</f>
        <v>41000</v>
      </c>
    </row>
    <row r="117" spans="1:8" s="1" customFormat="1" ht="46.5" customHeight="1" x14ac:dyDescent="0.25">
      <c r="A117" s="22">
        <f t="shared" si="3"/>
        <v>91</v>
      </c>
      <c r="B117" s="21" t="s">
        <v>244</v>
      </c>
      <c r="C117" s="21" t="s">
        <v>245</v>
      </c>
      <c r="D117" s="22" t="s">
        <v>228</v>
      </c>
      <c r="E117" s="22">
        <v>30</v>
      </c>
      <c r="F117" s="22">
        <v>1000</v>
      </c>
      <c r="G117" s="23">
        <v>47.25</v>
      </c>
      <c r="H117" s="24">
        <f>ROUND(F117*G117,2)</f>
        <v>47250</v>
      </c>
    </row>
    <row r="118" spans="1:8" s="1" customFormat="1" ht="93" customHeight="1" x14ac:dyDescent="0.25">
      <c r="A118" s="22">
        <f t="shared" si="3"/>
        <v>92</v>
      </c>
      <c r="B118" s="21" t="s">
        <v>357</v>
      </c>
      <c r="C118" s="21" t="s">
        <v>246</v>
      </c>
      <c r="D118" s="22" t="s">
        <v>228</v>
      </c>
      <c r="E118" s="22">
        <v>50</v>
      </c>
      <c r="F118" s="22">
        <v>320</v>
      </c>
      <c r="G118" s="23">
        <v>92.85</v>
      </c>
      <c r="H118" s="24">
        <f>ROUND(F118*G118,2)</f>
        <v>29712</v>
      </c>
    </row>
    <row r="119" spans="1:8" s="1" customFormat="1" ht="13" x14ac:dyDescent="0.25">
      <c r="A119" s="62" t="s">
        <v>24</v>
      </c>
      <c r="B119" s="62"/>
      <c r="C119" s="62"/>
      <c r="D119" s="62"/>
      <c r="E119" s="62"/>
      <c r="F119" s="62"/>
      <c r="G119" s="62"/>
      <c r="H119" s="11">
        <f>ROUND(SUM(H107:H118),2)</f>
        <v>325394.09999999998</v>
      </c>
    </row>
    <row r="121" spans="1:8" s="1" customFormat="1" ht="13" x14ac:dyDescent="0.3">
      <c r="A121" s="63" t="s">
        <v>248</v>
      </c>
      <c r="B121" s="63"/>
      <c r="C121" s="63"/>
      <c r="D121" s="63"/>
      <c r="E121" s="63"/>
      <c r="F121" s="63"/>
      <c r="G121" s="63"/>
      <c r="H121" s="63"/>
    </row>
    <row r="122" spans="1:8" s="1" customFormat="1" ht="26" x14ac:dyDescent="0.25">
      <c r="A122" s="2" t="s">
        <v>2</v>
      </c>
      <c r="B122" s="5" t="s">
        <v>3</v>
      </c>
      <c r="C122" s="2" t="s">
        <v>4</v>
      </c>
      <c r="D122" s="2" t="s">
        <v>5</v>
      </c>
      <c r="E122" s="2" t="s">
        <v>11</v>
      </c>
      <c r="F122" s="2" t="s">
        <v>10</v>
      </c>
      <c r="G122" s="6" t="s">
        <v>6</v>
      </c>
      <c r="H122" s="6" t="s">
        <v>7</v>
      </c>
    </row>
    <row r="123" spans="1:8" s="1" customFormat="1" ht="12.5" x14ac:dyDescent="0.25">
      <c r="A123" s="22">
        <f>A118+1</f>
        <v>93</v>
      </c>
      <c r="B123" s="21" t="s">
        <v>251</v>
      </c>
      <c r="C123" s="21" t="s">
        <v>252</v>
      </c>
      <c r="D123" s="22" t="s">
        <v>100</v>
      </c>
      <c r="E123" s="22">
        <v>500</v>
      </c>
      <c r="F123" s="22">
        <v>2000</v>
      </c>
      <c r="G123" s="23">
        <v>3.64</v>
      </c>
      <c r="H123" s="24">
        <f>ROUND(F123*G123,2)</f>
        <v>7280</v>
      </c>
    </row>
    <row r="124" spans="1:8" s="1" customFormat="1" ht="12.5" x14ac:dyDescent="0.25">
      <c r="A124" s="22">
        <f>A123+1</f>
        <v>94</v>
      </c>
      <c r="B124" s="21" t="s">
        <v>250</v>
      </c>
      <c r="C124" s="21" t="s">
        <v>249</v>
      </c>
      <c r="D124" s="22" t="s">
        <v>100</v>
      </c>
      <c r="E124" s="22">
        <v>500</v>
      </c>
      <c r="F124" s="22">
        <v>2000</v>
      </c>
      <c r="G124" s="23">
        <v>1.3</v>
      </c>
      <c r="H124" s="24">
        <f>ROUND(F124*G124,2)</f>
        <v>2600</v>
      </c>
    </row>
    <row r="125" spans="1:8" s="1" customFormat="1" ht="13" x14ac:dyDescent="0.25">
      <c r="A125" s="62" t="s">
        <v>24</v>
      </c>
      <c r="B125" s="62"/>
      <c r="C125" s="62"/>
      <c r="D125" s="62"/>
      <c r="E125" s="62"/>
      <c r="F125" s="62"/>
      <c r="G125" s="62"/>
      <c r="H125" s="11">
        <f>ROUND(SUM(H123:H124),2)</f>
        <v>9880</v>
      </c>
    </row>
    <row r="127" spans="1:8" s="1" customFormat="1" ht="13" x14ac:dyDescent="0.3">
      <c r="A127" s="63" t="s">
        <v>253</v>
      </c>
      <c r="B127" s="63"/>
      <c r="C127" s="63"/>
      <c r="D127" s="63"/>
      <c r="E127" s="63"/>
      <c r="F127" s="63"/>
      <c r="G127" s="63"/>
      <c r="H127" s="63"/>
    </row>
    <row r="128" spans="1:8" s="1" customFormat="1" ht="26" x14ac:dyDescent="0.25">
      <c r="A128" s="2" t="s">
        <v>2</v>
      </c>
      <c r="B128" s="5" t="s">
        <v>3</v>
      </c>
      <c r="C128" s="2" t="s">
        <v>4</v>
      </c>
      <c r="D128" s="2" t="s">
        <v>5</v>
      </c>
      <c r="E128" s="2" t="s">
        <v>11</v>
      </c>
      <c r="F128" s="2" t="s">
        <v>10</v>
      </c>
      <c r="G128" s="6" t="s">
        <v>6</v>
      </c>
      <c r="H128" s="6" t="s">
        <v>7</v>
      </c>
    </row>
    <row r="129" spans="1:8" s="1" customFormat="1" ht="37.5" x14ac:dyDescent="0.25">
      <c r="A129" s="22">
        <f>A124+1</f>
        <v>95</v>
      </c>
      <c r="B129" s="21" t="s">
        <v>229</v>
      </c>
      <c r="C129" s="21" t="s">
        <v>230</v>
      </c>
      <c r="D129" s="22" t="s">
        <v>100</v>
      </c>
      <c r="E129" s="22">
        <v>1</v>
      </c>
      <c r="F129" s="22">
        <v>2</v>
      </c>
      <c r="G129" s="23">
        <v>800</v>
      </c>
      <c r="H129" s="24">
        <f>ROUND(F129*G129,2)</f>
        <v>1600</v>
      </c>
    </row>
    <row r="130" spans="1:8" s="1" customFormat="1" ht="37.5" x14ac:dyDescent="0.25">
      <c r="A130" s="22">
        <f>A129+1</f>
        <v>96</v>
      </c>
      <c r="B130" s="21" t="s">
        <v>231</v>
      </c>
      <c r="C130" s="21" t="s">
        <v>232</v>
      </c>
      <c r="D130" s="22" t="s">
        <v>100</v>
      </c>
      <c r="E130" s="22">
        <v>1</v>
      </c>
      <c r="F130" s="22">
        <v>5</v>
      </c>
      <c r="G130" s="23">
        <v>527.5</v>
      </c>
      <c r="H130" s="24">
        <f>ROUND(F130*G130,2)</f>
        <v>2637.5</v>
      </c>
    </row>
    <row r="131" spans="1:8" s="1" customFormat="1" ht="13" x14ac:dyDescent="0.25">
      <c r="A131" s="62" t="s">
        <v>24</v>
      </c>
      <c r="B131" s="62"/>
      <c r="C131" s="62"/>
      <c r="D131" s="62"/>
      <c r="E131" s="62"/>
      <c r="F131" s="62"/>
      <c r="G131" s="62"/>
      <c r="H131" s="11">
        <f>ROUND(SUM(H129:H130),2)</f>
        <v>4237.5</v>
      </c>
    </row>
    <row r="133" spans="1:8" s="1" customFormat="1" ht="13" x14ac:dyDescent="0.3">
      <c r="A133" s="61" t="s">
        <v>32</v>
      </c>
      <c r="B133" s="61"/>
      <c r="C133" s="61"/>
      <c r="D133" s="61"/>
      <c r="E133" s="61"/>
      <c r="F133" s="61"/>
      <c r="G133" s="61"/>
      <c r="H133" s="61"/>
    </row>
    <row r="135" spans="1:8" s="1" customFormat="1" ht="26" x14ac:dyDescent="0.25">
      <c r="A135" s="2" t="s">
        <v>2</v>
      </c>
      <c r="B135" s="5" t="s">
        <v>3</v>
      </c>
      <c r="C135" s="2" t="s">
        <v>4</v>
      </c>
      <c r="D135" s="2" t="s">
        <v>5</v>
      </c>
      <c r="E135" s="2" t="s">
        <v>11</v>
      </c>
      <c r="F135" s="2" t="s">
        <v>10</v>
      </c>
      <c r="G135" s="6" t="s">
        <v>6</v>
      </c>
      <c r="H135" s="6" t="s">
        <v>7</v>
      </c>
    </row>
    <row r="136" spans="1:8" s="1" customFormat="1" ht="25" x14ac:dyDescent="0.25">
      <c r="A136" s="22">
        <f>A130+1</f>
        <v>97</v>
      </c>
      <c r="B136" s="21" t="s">
        <v>254</v>
      </c>
      <c r="C136" s="21" t="s">
        <v>255</v>
      </c>
      <c r="D136" s="22" t="s">
        <v>221</v>
      </c>
      <c r="E136" s="22">
        <v>2</v>
      </c>
      <c r="F136" s="22">
        <v>75</v>
      </c>
      <c r="G136" s="23">
        <v>131.47999999999999</v>
      </c>
      <c r="H136" s="24">
        <f>ROUND(F136*G136,2)</f>
        <v>9861</v>
      </c>
    </row>
    <row r="137" spans="1:8" s="1" customFormat="1" ht="25" x14ac:dyDescent="0.25">
      <c r="A137" s="22">
        <f t="shared" ref="A137:A138" si="4">A136+1</f>
        <v>98</v>
      </c>
      <c r="B137" s="21" t="s">
        <v>256</v>
      </c>
      <c r="C137" s="21" t="s">
        <v>257</v>
      </c>
      <c r="D137" s="22" t="s">
        <v>221</v>
      </c>
      <c r="E137" s="22">
        <v>2</v>
      </c>
      <c r="F137" s="22">
        <v>60</v>
      </c>
      <c r="G137" s="23">
        <v>139.08000000000001</v>
      </c>
      <c r="H137" s="24">
        <f>ROUND(F137*G137,2)</f>
        <v>8344.7999999999993</v>
      </c>
    </row>
    <row r="138" spans="1:8" s="1" customFormat="1" ht="25" x14ac:dyDescent="0.25">
      <c r="A138" s="22">
        <f t="shared" si="4"/>
        <v>99</v>
      </c>
      <c r="B138" s="21" t="s">
        <v>258</v>
      </c>
      <c r="C138" s="21" t="s">
        <v>259</v>
      </c>
      <c r="D138" s="22" t="s">
        <v>221</v>
      </c>
      <c r="E138" s="22">
        <v>2</v>
      </c>
      <c r="F138" s="22">
        <v>50</v>
      </c>
      <c r="G138" s="23">
        <v>145.07</v>
      </c>
      <c r="H138" s="24">
        <f>ROUND(F138*G138,2)</f>
        <v>7253.5</v>
      </c>
    </row>
    <row r="139" spans="1:8" s="1" customFormat="1" ht="13" x14ac:dyDescent="0.25">
      <c r="A139" s="62" t="s">
        <v>24</v>
      </c>
      <c r="B139" s="62"/>
      <c r="C139" s="62"/>
      <c r="D139" s="62"/>
      <c r="E139" s="62"/>
      <c r="F139" s="62"/>
      <c r="G139" s="62"/>
      <c r="H139" s="11">
        <f>ROUND(SUM(H136:H138),2)</f>
        <v>25459.3</v>
      </c>
    </row>
    <row r="141" spans="1:8" s="1" customFormat="1" ht="13" x14ac:dyDescent="0.3">
      <c r="A141" s="61" t="s">
        <v>260</v>
      </c>
      <c r="B141" s="61"/>
      <c r="C141" s="61"/>
      <c r="D141" s="61"/>
      <c r="E141" s="61"/>
      <c r="F141" s="61"/>
      <c r="G141" s="61"/>
      <c r="H141" s="61"/>
    </row>
    <row r="143" spans="1:8" s="1" customFormat="1" ht="26" x14ac:dyDescent="0.25">
      <c r="A143" s="2" t="s">
        <v>2</v>
      </c>
      <c r="B143" s="5" t="s">
        <v>3</v>
      </c>
      <c r="C143" s="2" t="s">
        <v>338</v>
      </c>
      <c r="D143" s="2" t="s">
        <v>5</v>
      </c>
      <c r="E143" s="2" t="s">
        <v>11</v>
      </c>
      <c r="F143" s="2" t="s">
        <v>10</v>
      </c>
      <c r="G143" s="6" t="s">
        <v>6</v>
      </c>
      <c r="H143" s="6" t="s">
        <v>7</v>
      </c>
    </row>
    <row r="144" spans="1:8" s="1" customFormat="1" ht="87.5" x14ac:dyDescent="0.25">
      <c r="A144" s="22">
        <f>A138+1</f>
        <v>100</v>
      </c>
      <c r="B144" s="21" t="s">
        <v>290</v>
      </c>
      <c r="C144" s="21" t="s">
        <v>291</v>
      </c>
      <c r="D144" s="22" t="s">
        <v>100</v>
      </c>
      <c r="E144" s="22">
        <v>500</v>
      </c>
      <c r="F144" s="22">
        <v>2000</v>
      </c>
      <c r="G144" s="23">
        <v>2</v>
      </c>
      <c r="H144" s="24">
        <f>ROUND(F144*G144,2)</f>
        <v>4000</v>
      </c>
    </row>
    <row r="145" spans="1:8" s="1" customFormat="1" ht="112.5" x14ac:dyDescent="0.25">
      <c r="A145" s="22">
        <f>A144+1</f>
        <v>101</v>
      </c>
      <c r="B145" s="21" t="s">
        <v>286</v>
      </c>
      <c r="C145" s="21" t="s">
        <v>287</v>
      </c>
      <c r="D145" s="22" t="s">
        <v>100</v>
      </c>
      <c r="E145" s="22">
        <v>1</v>
      </c>
      <c r="F145" s="22">
        <v>2</v>
      </c>
      <c r="G145" s="23">
        <v>7000</v>
      </c>
      <c r="H145" s="24">
        <f>ROUND(F145*G145,2)</f>
        <v>14000</v>
      </c>
    </row>
    <row r="146" spans="1:8" s="1" customFormat="1" ht="25" x14ac:dyDescent="0.25">
      <c r="A146" s="22">
        <f t="shared" ref="A146:A181" si="5">A145+1</f>
        <v>102</v>
      </c>
      <c r="B146" s="21" t="s">
        <v>322</v>
      </c>
      <c r="C146" s="21" t="s">
        <v>323</v>
      </c>
      <c r="D146" s="22" t="s">
        <v>100</v>
      </c>
      <c r="E146" s="22">
        <v>1</v>
      </c>
      <c r="F146" s="22">
        <v>2</v>
      </c>
      <c r="G146" s="23">
        <v>1106.67</v>
      </c>
      <c r="H146" s="24">
        <f>ROUND(F146*G146,2)</f>
        <v>2213.34</v>
      </c>
    </row>
    <row r="147" spans="1:8" s="1" customFormat="1" ht="25" x14ac:dyDescent="0.25">
      <c r="A147" s="22">
        <f t="shared" si="5"/>
        <v>103</v>
      </c>
      <c r="B147" s="21" t="s">
        <v>324</v>
      </c>
      <c r="C147" s="21" t="s">
        <v>325</v>
      </c>
      <c r="D147" s="22" t="s">
        <v>100</v>
      </c>
      <c r="E147" s="22">
        <v>1</v>
      </c>
      <c r="F147" s="22">
        <v>2</v>
      </c>
      <c r="G147" s="23">
        <v>1716.67</v>
      </c>
      <c r="H147" s="24">
        <f>ROUND(F147*G147,2)</f>
        <v>3433.34</v>
      </c>
    </row>
    <row r="148" spans="1:8" s="1" customFormat="1" ht="137.5" x14ac:dyDescent="0.25">
      <c r="A148" s="22">
        <f t="shared" si="5"/>
        <v>104</v>
      </c>
      <c r="B148" s="21" t="s">
        <v>267</v>
      </c>
      <c r="C148" s="21" t="s">
        <v>268</v>
      </c>
      <c r="D148" s="22" t="s">
        <v>100</v>
      </c>
      <c r="E148" s="22">
        <v>1</v>
      </c>
      <c r="F148" s="22">
        <v>60</v>
      </c>
      <c r="G148" s="23">
        <v>173.33</v>
      </c>
      <c r="H148" s="24">
        <f>ROUND(F148*G148,2)</f>
        <v>10399.799999999999</v>
      </c>
    </row>
    <row r="149" spans="1:8" s="1" customFormat="1" ht="137.5" x14ac:dyDescent="0.25">
      <c r="A149" s="22">
        <f t="shared" si="5"/>
        <v>105</v>
      </c>
      <c r="B149" s="21" t="s">
        <v>271</v>
      </c>
      <c r="C149" s="21" t="s">
        <v>272</v>
      </c>
      <c r="D149" s="22" t="s">
        <v>100</v>
      </c>
      <c r="E149" s="22">
        <v>100</v>
      </c>
      <c r="F149" s="22">
        <v>6000</v>
      </c>
      <c r="G149" s="23">
        <v>4.24</v>
      </c>
      <c r="H149" s="24">
        <f>ROUND(F149*G149,2)</f>
        <v>25440</v>
      </c>
    </row>
    <row r="150" spans="1:8" s="1" customFormat="1" ht="87.5" x14ac:dyDescent="0.25">
      <c r="A150" s="22">
        <f>A149+1</f>
        <v>106</v>
      </c>
      <c r="B150" s="21" t="s">
        <v>284</v>
      </c>
      <c r="C150" s="21" t="s">
        <v>285</v>
      </c>
      <c r="D150" s="22" t="s">
        <v>100</v>
      </c>
      <c r="E150" s="22">
        <v>20</v>
      </c>
      <c r="F150" s="22">
        <v>1000</v>
      </c>
      <c r="G150" s="23">
        <v>7.22</v>
      </c>
      <c r="H150" s="24">
        <f>ROUND(F150*G150,2)</f>
        <v>7220</v>
      </c>
    </row>
    <row r="151" spans="1:8" s="1" customFormat="1" ht="100" x14ac:dyDescent="0.25">
      <c r="A151" s="22">
        <f t="shared" si="5"/>
        <v>107</v>
      </c>
      <c r="B151" s="21" t="s">
        <v>339</v>
      </c>
      <c r="C151" s="21" t="s">
        <v>273</v>
      </c>
      <c r="D151" s="22" t="s">
        <v>100</v>
      </c>
      <c r="E151" s="22">
        <v>50</v>
      </c>
      <c r="F151" s="22">
        <v>5000</v>
      </c>
      <c r="G151" s="23">
        <v>27</v>
      </c>
      <c r="H151" s="24">
        <f>ROUND(F151*G151,2)</f>
        <v>135000</v>
      </c>
    </row>
    <row r="152" spans="1:8" s="1" customFormat="1" ht="100" x14ac:dyDescent="0.25">
      <c r="A152" s="22">
        <f t="shared" si="5"/>
        <v>108</v>
      </c>
      <c r="B152" s="21" t="s">
        <v>340</v>
      </c>
      <c r="C152" s="21" t="s">
        <v>274</v>
      </c>
      <c r="D152" s="22" t="s">
        <v>100</v>
      </c>
      <c r="E152" s="22">
        <v>10</v>
      </c>
      <c r="F152" s="22">
        <v>1500</v>
      </c>
      <c r="G152" s="23">
        <v>48</v>
      </c>
      <c r="H152" s="24">
        <f>ROUND(F152*G152,2)</f>
        <v>72000</v>
      </c>
    </row>
    <row r="153" spans="1:8" s="1" customFormat="1" ht="100" x14ac:dyDescent="0.25">
      <c r="A153" s="22">
        <f t="shared" si="5"/>
        <v>109</v>
      </c>
      <c r="B153" s="21" t="s">
        <v>341</v>
      </c>
      <c r="C153" s="21" t="s">
        <v>275</v>
      </c>
      <c r="D153" s="22" t="s">
        <v>100</v>
      </c>
      <c r="E153" s="22">
        <v>100</v>
      </c>
      <c r="F153" s="22">
        <v>2000</v>
      </c>
      <c r="G153" s="23">
        <v>32</v>
      </c>
      <c r="H153" s="24">
        <f>ROUND(F153*G153,2)</f>
        <v>64000</v>
      </c>
    </row>
    <row r="154" spans="1:8" s="1" customFormat="1" ht="150" x14ac:dyDescent="0.25">
      <c r="A154" s="22">
        <f t="shared" si="5"/>
        <v>110</v>
      </c>
      <c r="B154" s="21" t="s">
        <v>276</v>
      </c>
      <c r="C154" s="21" t="s">
        <v>277</v>
      </c>
      <c r="D154" s="22" t="s">
        <v>100</v>
      </c>
      <c r="E154" s="22">
        <v>10</v>
      </c>
      <c r="F154" s="22">
        <v>500</v>
      </c>
      <c r="G154" s="23">
        <v>72.5</v>
      </c>
      <c r="H154" s="24">
        <f>ROUND(F154*G154,2)</f>
        <v>36250</v>
      </c>
    </row>
    <row r="155" spans="1:8" s="1" customFormat="1" ht="112.5" x14ac:dyDescent="0.25">
      <c r="A155" s="22">
        <f t="shared" si="5"/>
        <v>111</v>
      </c>
      <c r="B155" s="21" t="s">
        <v>278</v>
      </c>
      <c r="C155" s="21" t="s">
        <v>279</v>
      </c>
      <c r="D155" s="22" t="s">
        <v>100</v>
      </c>
      <c r="E155" s="22">
        <v>100</v>
      </c>
      <c r="F155" s="22">
        <v>3000</v>
      </c>
      <c r="G155" s="23">
        <v>7.65</v>
      </c>
      <c r="H155" s="24">
        <f>ROUND(F155*G155,2)</f>
        <v>22950</v>
      </c>
    </row>
    <row r="156" spans="1:8" s="1" customFormat="1" ht="100" x14ac:dyDescent="0.25">
      <c r="A156" s="22">
        <f t="shared" si="5"/>
        <v>112</v>
      </c>
      <c r="B156" s="21" t="s">
        <v>280</v>
      </c>
      <c r="C156" s="21" t="s">
        <v>281</v>
      </c>
      <c r="D156" s="22" t="s">
        <v>100</v>
      </c>
      <c r="E156" s="22">
        <v>100</v>
      </c>
      <c r="F156" s="22">
        <v>3000</v>
      </c>
      <c r="G156" s="23">
        <v>7</v>
      </c>
      <c r="H156" s="24">
        <f>ROUND(F156*G156,2)</f>
        <v>21000</v>
      </c>
    </row>
    <row r="157" spans="1:8" s="1" customFormat="1" ht="112.5" x14ac:dyDescent="0.25">
      <c r="A157" s="22">
        <f>A156+1</f>
        <v>113</v>
      </c>
      <c r="B157" s="21" t="s">
        <v>263</v>
      </c>
      <c r="C157" s="21" t="s">
        <v>264</v>
      </c>
      <c r="D157" s="22" t="s">
        <v>100</v>
      </c>
      <c r="E157" s="22">
        <v>20</v>
      </c>
      <c r="F157" s="22">
        <v>2000</v>
      </c>
      <c r="G157" s="23">
        <v>9</v>
      </c>
      <c r="H157" s="24">
        <f>ROUND(F157*G157,2)</f>
        <v>18000</v>
      </c>
    </row>
    <row r="158" spans="1:8" s="1" customFormat="1" ht="25" x14ac:dyDescent="0.25">
      <c r="A158" s="22">
        <f t="shared" si="5"/>
        <v>114</v>
      </c>
      <c r="B158" s="21" t="s">
        <v>327</v>
      </c>
      <c r="C158" s="21" t="s">
        <v>328</v>
      </c>
      <c r="D158" s="22" t="s">
        <v>100</v>
      </c>
      <c r="E158" s="22">
        <v>50</v>
      </c>
      <c r="F158" s="22">
        <v>500</v>
      </c>
      <c r="G158" s="23">
        <v>20.59</v>
      </c>
      <c r="H158" s="24">
        <f>ROUND(F158*G158,2)</f>
        <v>10295</v>
      </c>
    </row>
    <row r="159" spans="1:8" s="1" customFormat="1" ht="112.5" x14ac:dyDescent="0.25">
      <c r="A159" s="22">
        <f t="shared" si="5"/>
        <v>115</v>
      </c>
      <c r="B159" s="21" t="s">
        <v>269</v>
      </c>
      <c r="C159" s="21" t="s">
        <v>270</v>
      </c>
      <c r="D159" s="22" t="s">
        <v>100</v>
      </c>
      <c r="E159" s="22">
        <v>20</v>
      </c>
      <c r="F159" s="22">
        <v>1000</v>
      </c>
      <c r="G159" s="23">
        <v>3.58</v>
      </c>
      <c r="H159" s="24">
        <f>ROUND(F159*G159,2)</f>
        <v>3580</v>
      </c>
    </row>
    <row r="160" spans="1:8" s="1" customFormat="1" ht="125" x14ac:dyDescent="0.25">
      <c r="A160" s="22">
        <f t="shared" si="5"/>
        <v>116</v>
      </c>
      <c r="B160" s="21" t="s">
        <v>304</v>
      </c>
      <c r="C160" s="21" t="s">
        <v>305</v>
      </c>
      <c r="D160" s="22" t="s">
        <v>100</v>
      </c>
      <c r="E160" s="22">
        <v>30</v>
      </c>
      <c r="F160" s="22">
        <v>300</v>
      </c>
      <c r="G160" s="23">
        <v>16.170000000000002</v>
      </c>
      <c r="H160" s="24">
        <f>ROUND(F160*G160,2)</f>
        <v>4851</v>
      </c>
    </row>
    <row r="161" spans="1:8" s="1" customFormat="1" ht="75" x14ac:dyDescent="0.25">
      <c r="A161" s="22">
        <f t="shared" si="5"/>
        <v>117</v>
      </c>
      <c r="B161" s="21" t="s">
        <v>342</v>
      </c>
      <c r="C161" s="21" t="s">
        <v>343</v>
      </c>
      <c r="D161" s="22" t="s">
        <v>100</v>
      </c>
      <c r="E161" s="22">
        <v>1</v>
      </c>
      <c r="F161" s="22">
        <v>50</v>
      </c>
      <c r="G161" s="23">
        <v>363.33</v>
      </c>
      <c r="H161" s="24">
        <f>ROUND(F161*G161,2)</f>
        <v>18166.5</v>
      </c>
    </row>
    <row r="162" spans="1:8" s="1" customFormat="1" ht="12.5" x14ac:dyDescent="0.25">
      <c r="A162" s="22">
        <f t="shared" si="5"/>
        <v>118</v>
      </c>
      <c r="B162" s="21" t="s">
        <v>344</v>
      </c>
      <c r="C162" s="21" t="s">
        <v>326</v>
      </c>
      <c r="D162" s="22" t="s">
        <v>100</v>
      </c>
      <c r="E162" s="22">
        <v>1</v>
      </c>
      <c r="F162" s="22">
        <v>20</v>
      </c>
      <c r="G162" s="23">
        <v>148.33000000000001</v>
      </c>
      <c r="H162" s="24">
        <f>ROUND(F162*G162,2)</f>
        <v>2966.6</v>
      </c>
    </row>
    <row r="163" spans="1:8" s="1" customFormat="1" ht="137.5" x14ac:dyDescent="0.25">
      <c r="A163" s="22">
        <f t="shared" si="5"/>
        <v>119</v>
      </c>
      <c r="B163" s="21" t="s">
        <v>282</v>
      </c>
      <c r="C163" s="21" t="s">
        <v>283</v>
      </c>
      <c r="D163" s="22" t="s">
        <v>100</v>
      </c>
      <c r="E163" s="22">
        <v>500</v>
      </c>
      <c r="F163" s="22">
        <v>5000</v>
      </c>
      <c r="G163" s="23">
        <v>2.78</v>
      </c>
      <c r="H163" s="24">
        <f>ROUND(F163*G163,2)</f>
        <v>13900</v>
      </c>
    </row>
    <row r="164" spans="1:8" s="1" customFormat="1" ht="125" x14ac:dyDescent="0.25">
      <c r="A164" s="22">
        <f t="shared" si="5"/>
        <v>120</v>
      </c>
      <c r="B164" s="21" t="s">
        <v>265</v>
      </c>
      <c r="C164" s="21" t="s">
        <v>266</v>
      </c>
      <c r="D164" s="22" t="s">
        <v>100</v>
      </c>
      <c r="E164" s="22">
        <v>100</v>
      </c>
      <c r="F164" s="22">
        <v>6000</v>
      </c>
      <c r="G164" s="23">
        <v>4.2</v>
      </c>
      <c r="H164" s="24">
        <f>ROUND(F164*G164,2)</f>
        <v>25200</v>
      </c>
    </row>
    <row r="165" spans="1:8" s="1" customFormat="1" ht="87.5" x14ac:dyDescent="0.25">
      <c r="A165" s="22">
        <f t="shared" si="5"/>
        <v>121</v>
      </c>
      <c r="B165" s="21" t="s">
        <v>358</v>
      </c>
      <c r="C165" s="21" t="s">
        <v>329</v>
      </c>
      <c r="D165" s="22" t="s">
        <v>100</v>
      </c>
      <c r="E165" s="22">
        <v>50</v>
      </c>
      <c r="F165" s="22">
        <v>500</v>
      </c>
      <c r="G165" s="23">
        <v>62.33</v>
      </c>
      <c r="H165" s="24">
        <f>ROUND(F165*G165,2)</f>
        <v>31165</v>
      </c>
    </row>
    <row r="166" spans="1:8" s="1" customFormat="1" ht="100" x14ac:dyDescent="0.25">
      <c r="A166" s="22">
        <f t="shared" si="5"/>
        <v>122</v>
      </c>
      <c r="B166" s="21" t="s">
        <v>294</v>
      </c>
      <c r="C166" s="21" t="s">
        <v>295</v>
      </c>
      <c r="D166" s="22" t="s">
        <v>100</v>
      </c>
      <c r="E166" s="22">
        <v>1</v>
      </c>
      <c r="F166" s="22">
        <v>1</v>
      </c>
      <c r="G166" s="23">
        <v>3366.67</v>
      </c>
      <c r="H166" s="24">
        <f>ROUND(F166*G166,2)</f>
        <v>3366.67</v>
      </c>
    </row>
    <row r="167" spans="1:8" s="1" customFormat="1" ht="75" x14ac:dyDescent="0.25">
      <c r="A167" s="22">
        <f t="shared" si="5"/>
        <v>123</v>
      </c>
      <c r="B167" s="21" t="s">
        <v>330</v>
      </c>
      <c r="C167" s="21" t="s">
        <v>331</v>
      </c>
      <c r="D167" s="22" t="s">
        <v>100</v>
      </c>
      <c r="E167" s="22">
        <v>30</v>
      </c>
      <c r="F167" s="22">
        <v>3000</v>
      </c>
      <c r="G167" s="23">
        <v>0.74</v>
      </c>
      <c r="H167" s="24">
        <f>ROUND(F167*G167,2)</f>
        <v>2220</v>
      </c>
    </row>
    <row r="168" spans="1:8" s="1" customFormat="1" ht="112.5" x14ac:dyDescent="0.25">
      <c r="A168" s="22">
        <f t="shared" si="5"/>
        <v>124</v>
      </c>
      <c r="B168" s="21" t="s">
        <v>308</v>
      </c>
      <c r="C168" s="21" t="s">
        <v>309</v>
      </c>
      <c r="D168" s="22" t="s">
        <v>100</v>
      </c>
      <c r="E168" s="22">
        <v>100</v>
      </c>
      <c r="F168" s="22">
        <v>2000</v>
      </c>
      <c r="G168" s="23">
        <v>16.47</v>
      </c>
      <c r="H168" s="24">
        <f>ROUND(F168*G168,2)</f>
        <v>32940</v>
      </c>
    </row>
    <row r="169" spans="1:8" s="1" customFormat="1" ht="100" x14ac:dyDescent="0.25">
      <c r="A169" s="22">
        <f t="shared" si="5"/>
        <v>125</v>
      </c>
      <c r="B169" s="21" t="s">
        <v>298</v>
      </c>
      <c r="C169" s="21" t="s">
        <v>299</v>
      </c>
      <c r="D169" s="22" t="s">
        <v>100</v>
      </c>
      <c r="E169" s="22">
        <v>30</v>
      </c>
      <c r="F169" s="22">
        <v>100</v>
      </c>
      <c r="G169" s="23">
        <v>63.3</v>
      </c>
      <c r="H169" s="24">
        <f>ROUND(F169*G169,2)</f>
        <v>6330</v>
      </c>
    </row>
    <row r="170" spans="1:8" s="1" customFormat="1" ht="100" x14ac:dyDescent="0.25">
      <c r="A170" s="22">
        <f t="shared" si="5"/>
        <v>126</v>
      </c>
      <c r="B170" s="21" t="s">
        <v>320</v>
      </c>
      <c r="C170" s="21" t="s">
        <v>321</v>
      </c>
      <c r="D170" s="22" t="s">
        <v>100</v>
      </c>
      <c r="E170" s="22">
        <v>100</v>
      </c>
      <c r="F170" s="22">
        <v>2000</v>
      </c>
      <c r="G170" s="23">
        <v>12.38</v>
      </c>
      <c r="H170" s="24">
        <f>ROUND(F170*G170,2)</f>
        <v>24760</v>
      </c>
    </row>
    <row r="171" spans="1:8" s="1" customFormat="1" ht="125" x14ac:dyDescent="0.25">
      <c r="A171" s="22">
        <f t="shared" si="5"/>
        <v>127</v>
      </c>
      <c r="B171" s="21" t="s">
        <v>288</v>
      </c>
      <c r="C171" s="21" t="s">
        <v>289</v>
      </c>
      <c r="D171" s="22" t="s">
        <v>100</v>
      </c>
      <c r="E171" s="22">
        <v>1</v>
      </c>
      <c r="F171" s="22">
        <v>1</v>
      </c>
      <c r="G171" s="23">
        <v>3500</v>
      </c>
      <c r="H171" s="24">
        <f>ROUND(F171*G171,2)</f>
        <v>3500</v>
      </c>
    </row>
    <row r="172" spans="1:8" s="1" customFormat="1" ht="112.5" x14ac:dyDescent="0.25">
      <c r="A172" s="22">
        <f t="shared" si="5"/>
        <v>128</v>
      </c>
      <c r="B172" s="21" t="s">
        <v>261</v>
      </c>
      <c r="C172" s="21" t="s">
        <v>262</v>
      </c>
      <c r="D172" s="22" t="s">
        <v>100</v>
      </c>
      <c r="E172" s="22">
        <v>500</v>
      </c>
      <c r="F172" s="22">
        <v>6000</v>
      </c>
      <c r="G172" s="23">
        <v>13.6</v>
      </c>
      <c r="H172" s="24">
        <f>ROUND(F172*G172,2)</f>
        <v>81600</v>
      </c>
    </row>
    <row r="173" spans="1:8" s="1" customFormat="1" ht="125" x14ac:dyDescent="0.25">
      <c r="A173" s="22">
        <f t="shared" si="5"/>
        <v>129</v>
      </c>
      <c r="B173" s="21" t="s">
        <v>312</v>
      </c>
      <c r="C173" s="21" t="s">
        <v>313</v>
      </c>
      <c r="D173" s="22" t="s">
        <v>100</v>
      </c>
      <c r="E173" s="22">
        <v>100</v>
      </c>
      <c r="F173" s="22">
        <v>300</v>
      </c>
      <c r="G173" s="23">
        <v>33.25</v>
      </c>
      <c r="H173" s="24">
        <f>ROUND(F173*G173,2)</f>
        <v>9975</v>
      </c>
    </row>
    <row r="174" spans="1:8" s="1" customFormat="1" ht="125" x14ac:dyDescent="0.25">
      <c r="A174" s="22">
        <f t="shared" si="5"/>
        <v>130</v>
      </c>
      <c r="B174" s="21" t="s">
        <v>296</v>
      </c>
      <c r="C174" s="21" t="s">
        <v>297</v>
      </c>
      <c r="D174" s="22" t="s">
        <v>100</v>
      </c>
      <c r="E174" s="22">
        <v>1</v>
      </c>
      <c r="F174" s="22">
        <v>2</v>
      </c>
      <c r="G174" s="23">
        <v>1195</v>
      </c>
      <c r="H174" s="24">
        <f>ROUND(F174*G174,2)</f>
        <v>2390</v>
      </c>
    </row>
    <row r="175" spans="1:8" s="1" customFormat="1" ht="100" x14ac:dyDescent="0.25">
      <c r="A175" s="22">
        <f t="shared" si="5"/>
        <v>131</v>
      </c>
      <c r="B175" s="21" t="s">
        <v>300</v>
      </c>
      <c r="C175" s="21" t="s">
        <v>301</v>
      </c>
      <c r="D175" s="22" t="s">
        <v>100</v>
      </c>
      <c r="E175" s="22">
        <v>1</v>
      </c>
      <c r="F175" s="22">
        <v>50</v>
      </c>
      <c r="G175" s="23">
        <v>690</v>
      </c>
      <c r="H175" s="24">
        <f>ROUND(F175*G175,2)</f>
        <v>34500</v>
      </c>
    </row>
    <row r="176" spans="1:8" s="1" customFormat="1" ht="137.5" x14ac:dyDescent="0.25">
      <c r="A176" s="22">
        <f t="shared" si="5"/>
        <v>132</v>
      </c>
      <c r="B176" s="21" t="s">
        <v>307</v>
      </c>
      <c r="C176" s="21" t="s">
        <v>306</v>
      </c>
      <c r="D176" s="22" t="s">
        <v>100</v>
      </c>
      <c r="E176" s="22">
        <v>50</v>
      </c>
      <c r="F176" s="22">
        <v>3000</v>
      </c>
      <c r="G176" s="23">
        <v>13.3</v>
      </c>
      <c r="H176" s="24">
        <f>ROUND(F176*G176,2)</f>
        <v>39900</v>
      </c>
    </row>
    <row r="177" spans="1:8" s="1" customFormat="1" ht="125" x14ac:dyDescent="0.25">
      <c r="A177" s="22">
        <f t="shared" si="5"/>
        <v>133</v>
      </c>
      <c r="B177" s="21" t="s">
        <v>318</v>
      </c>
      <c r="C177" s="21" t="s">
        <v>319</v>
      </c>
      <c r="D177" s="22" t="s">
        <v>100</v>
      </c>
      <c r="E177" s="22">
        <v>10</v>
      </c>
      <c r="F177" s="22">
        <v>300</v>
      </c>
      <c r="G177" s="23">
        <v>29.2</v>
      </c>
      <c r="H177" s="24">
        <f>ROUND(F177*G177,2)</f>
        <v>8760</v>
      </c>
    </row>
    <row r="178" spans="1:8" s="1" customFormat="1" ht="137.5" x14ac:dyDescent="0.25">
      <c r="A178" s="22">
        <f t="shared" si="5"/>
        <v>134</v>
      </c>
      <c r="B178" s="21" t="s">
        <v>316</v>
      </c>
      <c r="C178" s="21" t="s">
        <v>317</v>
      </c>
      <c r="D178" s="22" t="s">
        <v>100</v>
      </c>
      <c r="E178" s="22">
        <v>10</v>
      </c>
      <c r="F178" s="22">
        <v>1500</v>
      </c>
      <c r="G178" s="23">
        <v>32.67</v>
      </c>
      <c r="H178" s="24">
        <f>ROUND(F178*G178,2)</f>
        <v>49005</v>
      </c>
    </row>
    <row r="179" spans="1:8" s="1" customFormat="1" ht="112.5" x14ac:dyDescent="0.25">
      <c r="A179" s="22">
        <f t="shared" si="5"/>
        <v>135</v>
      </c>
      <c r="B179" s="21" t="s">
        <v>310</v>
      </c>
      <c r="C179" s="21" t="s">
        <v>311</v>
      </c>
      <c r="D179" s="22" t="s">
        <v>100</v>
      </c>
      <c r="E179" s="22">
        <v>10</v>
      </c>
      <c r="F179" s="22">
        <v>1500</v>
      </c>
      <c r="G179" s="23">
        <v>8.6</v>
      </c>
      <c r="H179" s="24">
        <f>ROUND(F179*G179,2)</f>
        <v>12900</v>
      </c>
    </row>
    <row r="180" spans="1:8" s="1" customFormat="1" ht="150" x14ac:dyDescent="0.25">
      <c r="A180" s="22">
        <f t="shared" si="5"/>
        <v>136</v>
      </c>
      <c r="B180" s="21" t="s">
        <v>293</v>
      </c>
      <c r="C180" s="21" t="s">
        <v>292</v>
      </c>
      <c r="D180" s="22" t="s">
        <v>100</v>
      </c>
      <c r="E180" s="22">
        <v>1</v>
      </c>
      <c r="F180" s="22">
        <v>2</v>
      </c>
      <c r="G180" s="23">
        <v>3100</v>
      </c>
      <c r="H180" s="24">
        <f>ROUND(F180*G180,2)</f>
        <v>6200</v>
      </c>
    </row>
    <row r="181" spans="1:8" s="1" customFormat="1" ht="100" x14ac:dyDescent="0.25">
      <c r="A181" s="22">
        <f t="shared" si="5"/>
        <v>137</v>
      </c>
      <c r="B181" s="21" t="s">
        <v>302</v>
      </c>
      <c r="C181" s="21" t="s">
        <v>303</v>
      </c>
      <c r="D181" s="22" t="s">
        <v>100</v>
      </c>
      <c r="E181" s="22">
        <v>3</v>
      </c>
      <c r="F181" s="22">
        <v>50</v>
      </c>
      <c r="G181" s="23">
        <v>107.5</v>
      </c>
      <c r="H181" s="24">
        <f>ROUND(F181*G181,2)</f>
        <v>5375</v>
      </c>
    </row>
    <row r="182" spans="1:8" s="1" customFormat="1" ht="13" x14ac:dyDescent="0.25">
      <c r="A182" s="62" t="s">
        <v>24</v>
      </c>
      <c r="B182" s="62"/>
      <c r="C182" s="62"/>
      <c r="D182" s="62"/>
      <c r="E182" s="62"/>
      <c r="F182" s="62"/>
      <c r="G182" s="62"/>
      <c r="H182" s="11">
        <f>ROUND(SUM(H144:H181),2)</f>
        <v>869752.25</v>
      </c>
    </row>
    <row r="184" spans="1:8" s="1" customFormat="1" ht="13" x14ac:dyDescent="0.3">
      <c r="A184" s="61" t="s">
        <v>33</v>
      </c>
      <c r="B184" s="61"/>
      <c r="C184" s="61"/>
      <c r="D184" s="61"/>
      <c r="E184" s="61"/>
      <c r="F184" s="61"/>
      <c r="G184" s="61"/>
      <c r="H184" s="61"/>
    </row>
    <row r="185" spans="1:8" s="1" customFormat="1" ht="52" customHeight="1" x14ac:dyDescent="0.25">
      <c r="A185" s="2" t="s">
        <v>2</v>
      </c>
      <c r="B185" s="5" t="s">
        <v>3</v>
      </c>
      <c r="C185" s="2" t="s">
        <v>4</v>
      </c>
      <c r="D185" s="2" t="s">
        <v>5</v>
      </c>
      <c r="E185" s="2" t="s">
        <v>11</v>
      </c>
      <c r="F185" s="2" t="s">
        <v>10</v>
      </c>
      <c r="G185" s="6" t="s">
        <v>6</v>
      </c>
      <c r="H185" s="6" t="s">
        <v>7</v>
      </c>
    </row>
    <row r="186" spans="1:8" s="1" customFormat="1" ht="162.5" x14ac:dyDescent="0.25">
      <c r="A186" s="22">
        <f>A181+1</f>
        <v>138</v>
      </c>
      <c r="B186" s="21" t="s">
        <v>332</v>
      </c>
      <c r="C186" s="21" t="s">
        <v>336</v>
      </c>
      <c r="D186" s="22" t="s">
        <v>85</v>
      </c>
      <c r="E186" s="22">
        <v>1</v>
      </c>
      <c r="F186" s="22">
        <v>2</v>
      </c>
      <c r="G186" s="23">
        <v>11000</v>
      </c>
      <c r="H186" s="24">
        <f>ROUND(F186*G186,2)</f>
        <v>22000</v>
      </c>
    </row>
    <row r="187" spans="1:8" s="1" customFormat="1" ht="112.5" x14ac:dyDescent="0.25">
      <c r="A187" s="22">
        <f>A186+1</f>
        <v>139</v>
      </c>
      <c r="B187" s="21" t="s">
        <v>333</v>
      </c>
      <c r="C187" s="21" t="s">
        <v>335</v>
      </c>
      <c r="D187" s="22" t="s">
        <v>85</v>
      </c>
      <c r="E187" s="22">
        <v>1</v>
      </c>
      <c r="F187" s="22">
        <v>6</v>
      </c>
      <c r="G187" s="23">
        <v>8933.33</v>
      </c>
      <c r="H187" s="24">
        <f>ROUND(F187*G187,2)</f>
        <v>53599.98</v>
      </c>
    </row>
    <row r="188" spans="1:8" s="1" customFormat="1" ht="50" x14ac:dyDescent="0.25">
      <c r="A188" s="22">
        <f>A187+1</f>
        <v>140</v>
      </c>
      <c r="B188" s="21" t="s">
        <v>334</v>
      </c>
      <c r="C188" s="21" t="s">
        <v>337</v>
      </c>
      <c r="D188" s="22" t="s">
        <v>85</v>
      </c>
      <c r="E188" s="22">
        <v>1</v>
      </c>
      <c r="F188" s="22">
        <v>5</v>
      </c>
      <c r="G188" s="23">
        <v>8266.67</v>
      </c>
      <c r="H188" s="24">
        <f>ROUND(F188*G188,2)</f>
        <v>41333.35</v>
      </c>
    </row>
    <row r="189" spans="1:8" s="1" customFormat="1" ht="14.5" customHeight="1" x14ac:dyDescent="0.25">
      <c r="A189" s="62" t="s">
        <v>24</v>
      </c>
      <c r="B189" s="62"/>
      <c r="C189" s="62"/>
      <c r="D189" s="62"/>
      <c r="E189" s="62"/>
      <c r="F189" s="62"/>
      <c r="G189" s="62"/>
      <c r="H189" s="11">
        <f>ROUND(SUM(H186:H188),2)</f>
        <v>116933.33</v>
      </c>
    </row>
    <row r="190" spans="1:8" s="1" customFormat="1" ht="14.5" customHeight="1" x14ac:dyDescent="0.25">
      <c r="A190" s="4"/>
      <c r="B190" s="3"/>
      <c r="C190" s="3"/>
      <c r="D190" s="4"/>
      <c r="E190" s="4"/>
      <c r="F190" s="4"/>
      <c r="G190" s="4"/>
      <c r="H190" s="4"/>
    </row>
    <row r="191" spans="1:8" s="1" customFormat="1" ht="14.5" customHeight="1" x14ac:dyDescent="0.25">
      <c r="A191" s="64" t="s">
        <v>34</v>
      </c>
      <c r="B191" s="64"/>
      <c r="C191" s="64"/>
      <c r="D191" s="64"/>
      <c r="E191" s="64"/>
      <c r="F191" s="64"/>
      <c r="G191" s="64"/>
      <c r="H191" s="12">
        <f>ROUND(H38+H75+H94+H101+H119+H125+H131+H139+H182+H189,2)</f>
        <v>2253495.7599999998</v>
      </c>
    </row>
  </sheetData>
  <mergeCells count="23">
    <mergeCell ref="A182:G182"/>
    <mergeCell ref="A184:H184"/>
    <mergeCell ref="A189:G189"/>
    <mergeCell ref="A191:G191"/>
    <mergeCell ref="A139:G139"/>
    <mergeCell ref="A141:H141"/>
    <mergeCell ref="A125:G125"/>
    <mergeCell ref="A127:H127"/>
    <mergeCell ref="A131:G131"/>
    <mergeCell ref="A133:H133"/>
    <mergeCell ref="A105:H105"/>
    <mergeCell ref="A119:G119"/>
    <mergeCell ref="A121:H121"/>
    <mergeCell ref="A96:H96"/>
    <mergeCell ref="A101:G101"/>
    <mergeCell ref="A103:H103"/>
    <mergeCell ref="A75:G75"/>
    <mergeCell ref="A77:H77"/>
    <mergeCell ref="A1:H1"/>
    <mergeCell ref="A3:H3"/>
    <mergeCell ref="A38:G38"/>
    <mergeCell ref="A40:H40"/>
    <mergeCell ref="A94:G94"/>
  </mergeCells>
  <pageMargins left="0.51181102362204722" right="0.51181102362204722" top="0.78740157480314965" bottom="0.78740157480314965" header="0.31496062992125984" footer="0.31496062992125984"/>
  <pageSetup paperSize="9" scale="85" fitToHeight="0" orientation="landscape" r:id="rId1"/>
  <headerFooter>
    <oddFooter>&amp;CPágina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Todos os Itens</vt:lpstr>
      <vt:lpstr>Serviços e Produtos Sob Demanda</vt:lpstr>
      <vt:lpstr>'Serviços e Produtos Sob Demanda'!Area_de_impressao</vt:lpstr>
      <vt:lpstr>'Todos os Itens'!Area_de_impressao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Abraao Azevedo</dc:creator>
  <cp:lastModifiedBy>Abraao Azevedo</cp:lastModifiedBy>
  <cp:lastPrinted>2023-04-03T15:11:47Z</cp:lastPrinted>
  <dcterms:created xsi:type="dcterms:W3CDTF">2022-01-20T20:29:01Z</dcterms:created>
  <dcterms:modified xsi:type="dcterms:W3CDTF">2023-04-14T14:38:45Z</dcterms:modified>
</cp:coreProperties>
</file>